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KITTEH\"/>
    </mc:Choice>
  </mc:AlternateContent>
  <bookViews>
    <workbookView xWindow="0" yWindow="0" windowWidth="28800" windowHeight="12585"/>
  </bookViews>
  <sheets>
    <sheet name="Meat Vendor Price Comparison" sheetId="3" r:id="rId1"/>
    <sheet name="Better in the Raw" sheetId="1" r:id="rId2"/>
    <sheet name="Alnutrin" sheetId="2" r:id="rId3"/>
    <sheet name="Mix In Analysis" sheetId="5" r:id="rId4"/>
    <sheet name="Catinfo.org Recipe" sheetId="6"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6" l="1"/>
  <c r="D6" i="6"/>
  <c r="D15" i="6" l="1"/>
  <c r="D13" i="6"/>
  <c r="D12" i="6"/>
  <c r="D11" i="6"/>
  <c r="D10" i="6"/>
  <c r="D9" i="6"/>
  <c r="D8" i="6"/>
  <c r="D7" i="6"/>
  <c r="C14" i="2" l="1"/>
  <c r="C16" i="1"/>
  <c r="C15" i="1"/>
  <c r="C14" i="1"/>
  <c r="C13" i="1"/>
  <c r="C12" i="1"/>
  <c r="C12" i="2"/>
  <c r="D8" i="2" l="1"/>
  <c r="D14" i="2"/>
  <c r="D12" i="2"/>
  <c r="E14" i="2" l="1"/>
  <c r="G14" i="2" s="1"/>
  <c r="D16" i="1"/>
  <c r="D15" i="1"/>
  <c r="D14" i="1"/>
  <c r="D13" i="1"/>
  <c r="D12" i="1"/>
  <c r="D8" i="1"/>
  <c r="E13" i="1" l="1"/>
  <c r="G13" i="1" s="1"/>
  <c r="E15" i="1"/>
  <c r="G15" i="1" s="1"/>
  <c r="E16" i="1"/>
  <c r="G16" i="1" s="1"/>
  <c r="E12" i="1"/>
  <c r="G12" i="1" s="1"/>
  <c r="E14" i="1"/>
  <c r="G14" i="1" s="1"/>
</calcChain>
</file>

<file path=xl/comments1.xml><?xml version="1.0" encoding="utf-8"?>
<comments xmlns="http://schemas.openxmlformats.org/spreadsheetml/2006/main">
  <authors>
    <author>Alexandria Carstens</author>
  </authors>
  <commentList>
    <comment ref="C7" authorId="0" shapeId="0">
      <text>
        <r>
          <rPr>
            <b/>
            <sz val="9"/>
            <color indexed="81"/>
            <rFont val="Tahoma"/>
            <family val="2"/>
          </rPr>
          <t>Added as zinc oxide.</t>
        </r>
      </text>
    </comment>
    <comment ref="B9" authorId="0" shapeId="0">
      <text>
        <r>
          <rPr>
            <b/>
            <sz val="9"/>
            <color indexed="81"/>
            <rFont val="Tahoma"/>
            <charset val="1"/>
          </rPr>
          <t>Aids in breaking down carbohydrates into glucose, aids in breaking down fats and proteins, essential for a healthy nervous system, aids in reducing stress.  Essential for healthy eyes, skin and coat.</t>
        </r>
      </text>
    </comment>
    <comment ref="C11" authorId="0" shapeId="0">
      <text>
        <r>
          <rPr>
            <b/>
            <sz val="9"/>
            <color indexed="81"/>
            <rFont val="Tahoma"/>
            <family val="2"/>
          </rPr>
          <t>Is added in the form of tasteless copper citrate.</t>
        </r>
      </text>
    </comment>
    <comment ref="B12" authorId="0" shapeId="0">
      <text>
        <r>
          <rPr>
            <b/>
            <sz val="9"/>
            <color indexed="81"/>
            <rFont val="Tahoma"/>
            <charset val="1"/>
          </rPr>
          <t>Good source of plant-based amino acids, antioxidants, folic acid, pantothenic acid, carotenoids, flavonoids, Vitamins B and C, plant-based multi-minerals, chlorophyll, excellent liver cleanser, neutralizes toxins in the body.</t>
        </r>
      </text>
    </comment>
    <comment ref="B14" authorId="0" shapeId="0">
      <text>
        <r>
          <rPr>
            <b/>
            <sz val="9"/>
            <color indexed="81"/>
            <rFont val="Tahoma"/>
            <charset val="1"/>
          </rPr>
          <t>Balances amino acids, maintains skin and coat health, excellent source of carotenoids, essential fatty acids, Vitamins A, D, E and K, calcium, iron, phosphorus, zinc, thiamin, B6, B12, folate, copper, manganese and selenium.</t>
        </r>
      </text>
    </comment>
    <comment ref="B16" authorId="0" shapeId="0">
      <text>
        <r>
          <rPr>
            <b/>
            <sz val="9"/>
            <color indexed="81"/>
            <rFont val="Tahoma"/>
            <charset val="1"/>
          </rPr>
          <t>(alpha-tocopherly succinate)  Protects cell membranes against damage by free radicals, enhances immune response. Water soluble.</t>
        </r>
      </text>
    </comment>
    <comment ref="C16" authorId="0" shapeId="0">
      <text>
        <r>
          <rPr>
            <b/>
            <sz val="9"/>
            <color indexed="81"/>
            <rFont val="Tahoma"/>
            <family val="2"/>
          </rPr>
          <t>Is added in a natural form of mixed tocopherols.</t>
        </r>
      </text>
    </comment>
    <comment ref="B18" authorId="0" shapeId="0">
      <text>
        <r>
          <rPr>
            <b/>
            <sz val="9"/>
            <color indexed="81"/>
            <rFont val="Tahoma"/>
            <charset val="1"/>
          </rPr>
          <t>Essential calcium for balancing the phosphorus in the muscle meat portion of the diet.  An acid-forming calcium source, so important for the carnivore.  It is important that an ideal ratio of calcium/phosphorus be maintained on this diet.  Essential for healthy bone growth, strong teeth, skin and coat.</t>
        </r>
      </text>
    </comment>
    <comment ref="C19" authorId="0" shapeId="0">
      <text>
        <r>
          <rPr>
            <b/>
            <sz val="9"/>
            <color indexed="81"/>
            <rFont val="Tahoma"/>
            <family val="2"/>
          </rPr>
          <t xml:space="preserve">Of all the minerals, calcium is required in the greatest amount. It is supplemented in the form of calcium carbonate from food grade fine ground limestone (Alnutrin with Calcium) or in the form of calcium carbonate from egg shells (Alnutrin with EggShell Calcium). </t>
        </r>
      </text>
    </comment>
    <comment ref="D19" authorId="0" shapeId="0">
      <text>
        <r>
          <rPr>
            <b/>
            <sz val="9"/>
            <color indexed="81"/>
            <rFont val="Tahoma"/>
            <family val="2"/>
          </rPr>
          <t>To better mimic the natural levels of calcium and phosphorus as they are found in prey, and to prevent possible harmful effects from an over-abundance of calcium and phosphorus in the diet, Calcium Carbonate is added to the TCfeline premix as a pure source of calcium to eliminate the need to rely on calcium from bone alone.</t>
        </r>
      </text>
    </comment>
    <comment ref="D21" authorId="0" shapeId="0">
      <text>
        <r>
          <rPr>
            <b/>
            <sz val="9"/>
            <color indexed="81"/>
            <rFont val="Tahoma"/>
            <family val="2"/>
          </rPr>
          <t>Its primary functionality is as a dietary supplement providing calcium to help meet daily nutritional requirements and as a premium bone health nutraceutical ingredient with proven ability to improve bone mineral density and minimize bone loss.</t>
        </r>
      </text>
    </comment>
    <comment ref="B22" authorId="0" shapeId="0">
      <text>
        <r>
          <rPr>
            <b/>
            <sz val="9"/>
            <color indexed="81"/>
            <rFont val="Tahoma"/>
            <charset val="1"/>
          </rPr>
          <t>Excellent source of multi-minerals, especially magnesium.  Whey protein is also a rich source of branched chain amino acids (BCAAs), containing the highest known levels of any natural food source.  Promotes muscle tone.</t>
        </r>
      </text>
    </comment>
    <comment ref="D22" authorId="0" shapeId="0">
      <text>
        <r>
          <rPr>
            <b/>
            <sz val="9"/>
            <color indexed="81"/>
            <rFont val="Tahoma"/>
            <family val="2"/>
          </rPr>
          <t>Whey protein is associated with supporting the immune system, helping to prevent some allergies, aiding in wound healing, help fighting infections, and it may even have anti-inflammatory and anti-cancer properties.</t>
        </r>
      </text>
    </comment>
    <comment ref="B24" authorId="0" shapeId="0">
      <text>
        <r>
          <rPr>
            <b/>
            <sz val="9"/>
            <color indexed="81"/>
            <rFont val="Tahoma"/>
            <charset val="1"/>
          </rPr>
          <t>An essential addition for Vitamin A retinol.  For vision, immune defenses, maintenance of body linings and skin, bone and body growth, normal cell development, and reporduction.  Vitamin A helps form and maintain healthy teeth, skeletal and soft tissue, mucous membranes and skin.  Vitamin A boosts the immune system by stimulating white blood cell function and increasing the activity of antibodies.   It also plays a key role in the immune system by helping protect from infections.  Vitamin D and iron.</t>
        </r>
      </text>
    </comment>
    <comment ref="C26" authorId="0" shapeId="0">
      <text>
        <r>
          <rPr>
            <b/>
            <sz val="9"/>
            <color indexed="81"/>
            <rFont val="Tahoma"/>
            <family val="2"/>
          </rPr>
          <t xml:space="preserve">Is supplemented in the form of cholecalciferol (vitamin D3) with vitamin E added as an antioxidant. </t>
        </r>
      </text>
    </comment>
    <comment ref="A27" authorId="0" shapeId="0">
      <text>
        <r>
          <rPr>
            <b/>
            <sz val="9"/>
            <color indexed="81"/>
            <rFont val="Tahoma"/>
            <family val="2"/>
          </rPr>
          <t>Never use cod liver oil.</t>
        </r>
      </text>
    </comment>
    <comment ref="B28" authorId="0" shapeId="0">
      <text>
        <r>
          <rPr>
            <b/>
            <sz val="9"/>
            <color indexed="81"/>
            <rFont val="Tahoma"/>
            <charset val="1"/>
          </rPr>
          <t>A micro-encapsulated fish body oil powder, rich in Omega 3's.  Aids in pain and inflammation, maintains cardiovascular health, brain function.  As the name suggests, an essential part of the diet.  Sourced from sardine and anchovy.</t>
        </r>
      </text>
    </comment>
    <comment ref="D30" authorId="0" shapeId="0">
      <text>
        <r>
          <rPr>
            <b/>
            <sz val="9"/>
            <color indexed="81"/>
            <rFont val="Tahoma"/>
            <family val="2"/>
          </rPr>
          <t>Krill is a rich source for Omega 3 fatty acids and contains Astaxanthin. Research suggests that Astaxanthin has a number of biological functions and can be 100 times more effective as an antioxidant than vitamin E to protect tissue from oxidation and ultraviolet damage.</t>
        </r>
      </text>
    </comment>
    <comment ref="B31" authorId="0" shapeId="0">
      <text>
        <r>
          <rPr>
            <b/>
            <sz val="9"/>
            <color indexed="81"/>
            <rFont val="Tahoma"/>
            <charset val="1"/>
          </rPr>
          <t>An amino acid that is essential for heart health and vision as well as fetal growth in cats.  It is destroyed in the presence of heat.</t>
        </r>
      </text>
    </comment>
    <comment ref="C31" authorId="0" shapeId="0">
      <text>
        <r>
          <rPr>
            <b/>
            <sz val="9"/>
            <color indexed="81"/>
            <rFont val="Tahoma"/>
            <family val="2"/>
          </rPr>
          <t xml:space="preserve">Most mammals manufacture taurine from other amino acids. However, cats are not able to do that in a sufficient amount and, therefore, must acquire enough additional taurine through their diet. </t>
        </r>
      </text>
    </comment>
    <comment ref="D31" authorId="0" shapeId="0">
      <text>
        <r>
          <rPr>
            <b/>
            <sz val="9"/>
            <color indexed="81"/>
            <rFont val="Tahoma"/>
            <family val="2"/>
          </rPr>
          <t>Taurine is an essential nutrient for cats.</t>
        </r>
      </text>
    </comment>
    <comment ref="A32" authorId="0" shapeId="0">
      <text>
        <r>
          <rPr>
            <b/>
            <sz val="9"/>
            <color indexed="81"/>
            <rFont val="Tahoma"/>
            <family val="2"/>
          </rPr>
          <t>Iodized salt is best source as it is easier to control amounts. Kelp may vary in iodine percentage.</t>
        </r>
      </text>
    </comment>
    <comment ref="B33" authorId="0" shapeId="0">
      <text>
        <r>
          <rPr>
            <b/>
            <sz val="9"/>
            <color indexed="81"/>
            <rFont val="Tahoma"/>
            <charset val="1"/>
          </rPr>
          <t>Excellent source of iodine, for thyroid function, good source of multi-minerals.</t>
        </r>
      </text>
    </comment>
    <comment ref="A35" authorId="0" shapeId="0">
      <text>
        <r>
          <rPr>
            <b/>
            <sz val="9"/>
            <color indexed="81"/>
            <rFont val="Tahoma"/>
            <family val="2"/>
          </rPr>
          <t>catinfo.org states this is necessary if using poultry thighs.</t>
        </r>
      </text>
    </comment>
    <comment ref="C35" authorId="0" shapeId="0">
      <text>
        <r>
          <rPr>
            <b/>
            <sz val="9"/>
            <color indexed="81"/>
            <rFont val="Tahoma"/>
            <family val="2"/>
          </rPr>
          <t xml:space="preserve">Is added as potassium iodide. </t>
        </r>
      </text>
    </comment>
    <comment ref="B37" authorId="0" shapeId="0">
      <text>
        <r>
          <rPr>
            <b/>
            <sz val="9"/>
            <color indexed="81"/>
            <rFont val="Tahoma"/>
            <charset val="1"/>
          </rPr>
          <t>Soluble fibre, helps to sweep the intestinal tract, and also aids in absorption of endo-toxins in the large bowel.  Aids in treating both diarrhea and constipation by bulking the stool.</t>
        </r>
      </text>
    </comment>
    <comment ref="B38" authorId="0" shapeId="0">
      <text>
        <r>
          <rPr>
            <b/>
            <sz val="9"/>
            <color indexed="81"/>
            <rFont val="Tahoma"/>
            <charset val="1"/>
          </rPr>
          <t>Collagen for development and maintenance of connective tissue, helps to relieve joint pain.  Maintains strong bones, healthy skin and coat.  Rich source of amino acids, essential for the health of the carnivore.</t>
        </r>
      </text>
    </comment>
    <comment ref="D38" authorId="0" shapeId="0">
      <text>
        <r>
          <rPr>
            <b/>
            <sz val="9"/>
            <color indexed="81"/>
            <rFont val="Tahoma"/>
            <family val="2"/>
          </rPr>
          <t xml:space="preserve">Gelatin has also been claimed to promote general joint health. </t>
        </r>
      </text>
    </comment>
    <comment ref="D40" authorId="0" shapeId="0">
      <text>
        <r>
          <rPr>
            <b/>
            <sz val="9"/>
            <color indexed="81"/>
            <rFont val="Tahoma"/>
            <family val="2"/>
          </rPr>
          <t xml:space="preserve">Xanthan Gum is used as a odourless and tasteless natural thickener to help keep all  ingredients in an even suspension when mixed with water. </t>
        </r>
      </text>
    </comment>
  </commentList>
</comments>
</file>

<file path=xl/comments2.xml><?xml version="1.0" encoding="utf-8"?>
<comments xmlns="http://schemas.openxmlformats.org/spreadsheetml/2006/main">
  <authors>
    <author>Alexandria Carstens</author>
  </authors>
  <commentList>
    <comment ref="C5" authorId="0" shapeId="0">
      <text>
        <r>
          <rPr>
            <b/>
            <sz val="9"/>
            <color indexed="81"/>
            <rFont val="Tahoma"/>
            <family val="2"/>
          </rPr>
          <t>3 lbs.</t>
        </r>
      </text>
    </comment>
    <comment ref="C7" authorId="0" shapeId="0">
      <text>
        <r>
          <rPr>
            <b/>
            <sz val="9"/>
            <color indexed="81"/>
            <rFont val="Tahoma"/>
            <family val="2"/>
          </rPr>
          <t>1 cup</t>
        </r>
      </text>
    </comment>
    <comment ref="C9" authorId="0" shapeId="0">
      <text>
        <r>
          <rPr>
            <b/>
            <sz val="9"/>
            <color indexed="81"/>
            <rFont val="Tahoma"/>
            <family val="2"/>
          </rPr>
          <t>Most fish oil capsules contain 1000 mg each</t>
        </r>
      </text>
    </comment>
    <comment ref="C10" authorId="0" shapeId="0">
      <text>
        <r>
          <rPr>
            <b/>
            <sz val="9"/>
            <color indexed="81"/>
            <rFont val="Tahoma"/>
            <family val="2"/>
          </rPr>
          <t>Most Vitamin E capsules contain 400 IU each</t>
        </r>
      </text>
    </comment>
    <comment ref="C11" authorId="0" shapeId="0">
      <text>
        <r>
          <rPr>
            <b/>
            <sz val="9"/>
            <color indexed="81"/>
            <rFont val="Tahoma"/>
            <family val="2"/>
          </rPr>
          <t>Most Vitamin B capsules contain 50 mg in each capsule</t>
        </r>
      </text>
    </comment>
    <comment ref="C12" authorId="0" shapeId="0">
      <text>
        <r>
          <rPr>
            <b/>
            <sz val="9"/>
            <color indexed="81"/>
            <rFont val="Tahoma"/>
            <family val="2"/>
          </rPr>
          <t xml:space="preserve">Most Taurine capsules contain 1000 mg in each capsule OR 1000 mg equates to 1/4 tsp
</t>
        </r>
      </text>
    </comment>
  </commentList>
</comments>
</file>

<file path=xl/sharedStrings.xml><?xml version="1.0" encoding="utf-8"?>
<sst xmlns="http://schemas.openxmlformats.org/spreadsheetml/2006/main" count="194" uniqueCount="126">
  <si>
    <t>Chicken</t>
  </si>
  <si>
    <t>MIX IN</t>
  </si>
  <si>
    <t>Camel</t>
  </si>
  <si>
    <t>Kangaroo</t>
  </si>
  <si>
    <t>Lamb</t>
  </si>
  <si>
    <t>Venison</t>
  </si>
  <si>
    <t>Better in the Raw (5 lb bag)</t>
  </si>
  <si>
    <t>RAW FOOD RECIPE:  .5 cup BitR + 1.5 cups water + 2 lb. meat =  3 lb. of finished food</t>
  </si>
  <si>
    <t>1 lb. = 454 g = 16 oz</t>
  </si>
  <si>
    <t>Enter your value for item</t>
  </si>
  <si>
    <t>Final cost per day</t>
  </si>
  <si>
    <t>RAW FOOD RECIPE:  40 g Allnutrin w/ Calcium + 2.75 cups water + 2765 g chicken + 218 g chicken liver =  8 lb. of finished food</t>
  </si>
  <si>
    <t xml:space="preserve">                + Shipping</t>
  </si>
  <si>
    <t>Chicken liver</t>
  </si>
  <si>
    <t xml:space="preserve">                Shipping Included</t>
  </si>
  <si>
    <t>3 lb. fin/2 lb. meat = 1.50</t>
  </si>
  <si>
    <t xml:space="preserve">8 lb. fin/6.09 lb. meat = </t>
  </si>
  <si>
    <t xml:space="preserve">8 lb. fin/0.48 lb. liver = </t>
  </si>
  <si>
    <t>Turkey</t>
  </si>
  <si>
    <t>Taurine</t>
  </si>
  <si>
    <t>Vitamin E</t>
  </si>
  <si>
    <t>Better in the Raw</t>
  </si>
  <si>
    <t>TC Feline</t>
  </si>
  <si>
    <t>Feline Instincts</t>
  </si>
  <si>
    <t>Alnutrin</t>
  </si>
  <si>
    <t>Ingredient</t>
  </si>
  <si>
    <t>Whey protein concentrate</t>
  </si>
  <si>
    <t>Kelp</t>
  </si>
  <si>
    <t>Vitamin E succinate</t>
  </si>
  <si>
    <t>Vitamin B complex</t>
  </si>
  <si>
    <t>●</t>
  </si>
  <si>
    <t>Calcium carbonate</t>
  </si>
  <si>
    <t>Iodized Salt</t>
  </si>
  <si>
    <t>Iron amino acide chelate</t>
  </si>
  <si>
    <t>Copper citrate</t>
  </si>
  <si>
    <t>Manganese amino acide chelate</t>
  </si>
  <si>
    <t>Zinc oxide</t>
  </si>
  <si>
    <t>Vitamin D3</t>
  </si>
  <si>
    <t>Bovine bone</t>
  </si>
  <si>
    <t>Krill</t>
  </si>
  <si>
    <t>Vitamin A</t>
  </si>
  <si>
    <t>Gelatin</t>
  </si>
  <si>
    <t>Calcium &amp; Magnesium</t>
  </si>
  <si>
    <t>(1) Calcium lactate is better absorbed and preferable.</t>
  </si>
  <si>
    <t>(3) Salmon oil in powder form is unstable and not effective.</t>
  </si>
  <si>
    <t>Liver powder</t>
  </si>
  <si>
    <t>(4) Not essential, but adds texture. Can cause diarrhea.</t>
  </si>
  <si>
    <t>(5)</t>
  </si>
  <si>
    <t>(5) Alnutrin suggests adding your own fresh salmon oil for best results.</t>
  </si>
  <si>
    <t>Alnutrin (180 g bag)</t>
  </si>
  <si>
    <t>VITAMIN B COMPLEX</t>
  </si>
  <si>
    <t>VITAMIN E</t>
  </si>
  <si>
    <t>FISH OIL</t>
  </si>
  <si>
    <t>BONES</t>
  </si>
  <si>
    <t>LIVER</t>
  </si>
  <si>
    <t>IODINE</t>
  </si>
  <si>
    <t>mg</t>
  </si>
  <si>
    <t>IU</t>
  </si>
  <si>
    <t>Vitamin B-complex</t>
  </si>
  <si>
    <t>tsp</t>
  </si>
  <si>
    <t>Lite Salt with Iodine</t>
  </si>
  <si>
    <t>Water</t>
  </si>
  <si>
    <t>g</t>
  </si>
  <si>
    <t>ml</t>
  </si>
  <si>
    <t>Chicken Liver</t>
  </si>
  <si>
    <t>Glandulars</t>
  </si>
  <si>
    <t>Egg yolk powder</t>
  </si>
  <si>
    <t>Psyllium Husks</t>
  </si>
  <si>
    <t>Add meat &amp; water.</t>
  </si>
  <si>
    <t>Add meat, water, egg yolk &amp; liver.</t>
  </si>
  <si>
    <t>(2) Sourced from sardine and anchovy; more stable than salmon.</t>
  </si>
  <si>
    <t>● (2)</t>
  </si>
  <si>
    <t>● (3)</t>
  </si>
  <si>
    <t>Essential fatty acids from fish</t>
  </si>
  <si>
    <t>Salmon oil</t>
  </si>
  <si>
    <t>● (4)</t>
  </si>
  <si>
    <t>Xanthan Gum</t>
  </si>
  <si>
    <t>Calcium lactate</t>
  </si>
  <si>
    <t>● (1)</t>
  </si>
  <si>
    <t>Add meat, water, liver &amp; fish oil.</t>
  </si>
  <si>
    <t>Vendor 2</t>
  </si>
  <si>
    <t>Vendor 3</t>
  </si>
  <si>
    <t>Vendor 4</t>
  </si>
  <si>
    <t>Beef</t>
  </si>
  <si>
    <t>Chicken breast</t>
  </si>
  <si>
    <t>Chicken thigh - skin on</t>
  </si>
  <si>
    <t>Chicken thigh - skin on &amp; bone in</t>
  </si>
  <si>
    <t>Chicken thigh</t>
  </si>
  <si>
    <t>Price Per lb. or kg</t>
  </si>
  <si>
    <t>MEAT VENDOR PRICE COMPARISON</t>
  </si>
  <si>
    <t>CHOSEN VENDOR (per lb.)</t>
  </si>
  <si>
    <t>Vendor Contact Information</t>
  </si>
  <si>
    <t>Hills Foods</t>
  </si>
  <si>
    <t>604-472-1500</t>
  </si>
  <si>
    <t>Chicken livers</t>
  </si>
  <si>
    <t>Cost per item</t>
  </si>
  <si>
    <t>Yield in lbs. of finished food</t>
  </si>
  <si>
    <t>Cost per lb. of finished food</t>
  </si>
  <si>
    <t>Total cost per lb. of finished cat food</t>
  </si>
  <si>
    <t>Amount eat per day in lbs.</t>
  </si>
  <si>
    <t>per lb.</t>
  </si>
  <si>
    <t>Mix In Plus…</t>
  </si>
  <si>
    <t>MIX IN ANALYSIS</t>
  </si>
  <si>
    <t>Folic Acid</t>
  </si>
  <si>
    <t>Barley Grass</t>
  </si>
  <si>
    <t>TAURINE</t>
  </si>
  <si>
    <t>MISCELLANEOUS</t>
  </si>
  <si>
    <t>EGG YOLK</t>
  </si>
  <si>
    <t>CATINFO.ORG RECIPE</t>
  </si>
  <si>
    <t>Fish Oil</t>
  </si>
  <si>
    <t>Poultry Thigh (bones)</t>
  </si>
  <si>
    <t>Poultry Thigh (meat &amp; skin)</t>
  </si>
  <si>
    <t>Entire Egg (cook the whites)</t>
  </si>
  <si>
    <t>Unit</t>
  </si>
  <si>
    <t>Your Amount</t>
  </si>
  <si>
    <t>Original Amount</t>
  </si>
  <si>
    <t>* Add psyllium husk if desired to thicken consistency of food and firm up stools.</t>
  </si>
  <si>
    <t>* Do not get too hung up on absolute precise amounts.</t>
  </si>
  <si>
    <t>Psyllium Husk Powder (optional)</t>
  </si>
  <si>
    <t>Chicken bones</t>
  </si>
  <si>
    <t>Grind meat?</t>
  </si>
  <si>
    <t>Grind bone?</t>
  </si>
  <si>
    <t>Grind in proper ratios?</t>
  </si>
  <si>
    <t>yes</t>
  </si>
  <si>
    <t>no</t>
  </si>
  <si>
    <t>Notes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</si>
</sst>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quot;$&quot;#,##0.00"/>
    <numFmt numFmtId="44" formatCode="_-&quot;$&quot;* #,##0.00_-;\-&quot;$&quot;* #,##0.00_-;_-&quot;$&quot;* &quot;-&quot;??_-;_-@_-"/>
    <numFmt numFmtId="164" formatCode="_-[$$-1009]* #,##0.00_-;\-[$$-1009]* #,##0.00_-;_-[$$-1009]* &quot;-&quot;??_-;_-@_-"/>
    <numFmt numFmtId="165" formatCode="&quot;$&quot;#,##0.00"/>
    <numFmt numFmtId="166" formatCode="[$$-1009]#,##0.00;\-[$$-1009]#,##0.00"/>
  </numFmts>
  <fonts count="11"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u/>
      <sz val="12"/>
      <color theme="1"/>
      <name val="Calibri"/>
      <family val="2"/>
      <scheme val="minor"/>
    </font>
    <font>
      <u/>
      <sz val="11"/>
      <color theme="10"/>
      <name val="Calibri"/>
      <family val="2"/>
      <scheme val="minor"/>
    </font>
    <font>
      <sz val="12"/>
      <color theme="1"/>
      <name val="Calibri"/>
      <family val="2"/>
    </font>
    <font>
      <b/>
      <sz val="9"/>
      <color indexed="81"/>
      <name val="Tahoma"/>
      <charset val="1"/>
    </font>
    <font>
      <b/>
      <sz val="9"/>
      <color indexed="81"/>
      <name val="Tahoma"/>
      <family val="2"/>
    </font>
    <font>
      <b/>
      <i/>
      <u/>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99"/>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25">
    <xf numFmtId="0" fontId="0" fillId="0" borderId="0" xfId="0"/>
    <xf numFmtId="0" fontId="3" fillId="0" borderId="0" xfId="0" applyFont="1"/>
    <xf numFmtId="0" fontId="2" fillId="0" borderId="0" xfId="0" applyFont="1"/>
    <xf numFmtId="0" fontId="2" fillId="0" borderId="0" xfId="0" applyFont="1" applyAlignment="1">
      <alignment horizontal="center"/>
    </xf>
    <xf numFmtId="0" fontId="5" fillId="0" borderId="0" xfId="0" applyFont="1"/>
    <xf numFmtId="2" fontId="3" fillId="0" borderId="0" xfId="0" applyNumberFormat="1" applyFont="1"/>
    <xf numFmtId="164" fontId="3" fillId="0" borderId="0" xfId="0" applyNumberFormat="1" applyFont="1"/>
    <xf numFmtId="2" fontId="3" fillId="2" borderId="0" xfId="0" applyNumberFormat="1" applyFont="1" applyFill="1"/>
    <xf numFmtId="0" fontId="2" fillId="0" borderId="0" xfId="0" quotePrefix="1" applyFont="1"/>
    <xf numFmtId="2" fontId="3" fillId="0" borderId="0" xfId="0" quotePrefix="1" applyNumberFormat="1" applyFont="1" applyAlignment="1">
      <alignment horizontal="center"/>
    </xf>
    <xf numFmtId="0" fontId="2" fillId="0" borderId="0" xfId="0" applyFont="1" applyAlignment="1">
      <alignment horizontal="center"/>
    </xf>
    <xf numFmtId="44" fontId="3" fillId="0" borderId="0" xfId="1" applyFont="1"/>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Alignment="1">
      <alignment horizontal="center"/>
    </xf>
    <xf numFmtId="0" fontId="3" fillId="8" borderId="0" xfId="0" applyFont="1" applyFill="1"/>
    <xf numFmtId="0" fontId="7" fillId="8" borderId="0" xfId="0" applyFont="1" applyFill="1" applyAlignment="1">
      <alignment horizontal="center"/>
    </xf>
    <xf numFmtId="0" fontId="3" fillId="8" borderId="0" xfId="0" applyFont="1" applyFill="1" applyAlignment="1">
      <alignment horizontal="center"/>
    </xf>
    <xf numFmtId="0" fontId="3" fillId="5" borderId="0" xfId="0" applyFont="1" applyFill="1"/>
    <xf numFmtId="0" fontId="7" fillId="5" borderId="0" xfId="0" applyFont="1" applyFill="1" applyAlignment="1">
      <alignment horizontal="center"/>
    </xf>
    <xf numFmtId="0" fontId="3" fillId="5" borderId="0" xfId="0" applyFont="1" applyFill="1" applyAlignment="1">
      <alignment horizontal="center"/>
    </xf>
    <xf numFmtId="0" fontId="3" fillId="4" borderId="0" xfId="0" applyFont="1" applyFill="1"/>
    <xf numFmtId="0" fontId="7" fillId="4" borderId="0" xfId="0" applyFont="1" applyFill="1" applyAlignment="1">
      <alignment horizontal="center"/>
    </xf>
    <xf numFmtId="0" fontId="3" fillId="4" borderId="0" xfId="0" applyFont="1" applyFill="1" applyAlignment="1">
      <alignment horizontal="center"/>
    </xf>
    <xf numFmtId="0" fontId="3" fillId="9" borderId="0" xfId="0" applyFont="1" applyFill="1"/>
    <xf numFmtId="0" fontId="7" fillId="9" borderId="0" xfId="0" applyFont="1" applyFill="1" applyAlignment="1">
      <alignment horizontal="center"/>
    </xf>
    <xf numFmtId="0" fontId="3" fillId="9" borderId="0" xfId="0" applyFont="1" applyFill="1" applyAlignment="1">
      <alignment horizontal="center"/>
    </xf>
    <xf numFmtId="0" fontId="3" fillId="7" borderId="0" xfId="0" applyFont="1" applyFill="1"/>
    <xf numFmtId="0" fontId="7" fillId="7" borderId="0" xfId="0" applyFont="1" applyFill="1" applyAlignment="1">
      <alignment horizontal="center"/>
    </xf>
    <xf numFmtId="0" fontId="3" fillId="7" borderId="0" xfId="0" applyFont="1" applyFill="1" applyAlignment="1">
      <alignment horizontal="center"/>
    </xf>
    <xf numFmtId="0" fontId="3" fillId="6" borderId="0" xfId="0" applyFont="1" applyFill="1"/>
    <xf numFmtId="0" fontId="7" fillId="6" borderId="0" xfId="0" applyFont="1" applyFill="1" applyAlignment="1">
      <alignment horizontal="center"/>
    </xf>
    <xf numFmtId="0" fontId="3" fillId="6" borderId="0" xfId="0" applyFont="1" applyFill="1" applyAlignment="1">
      <alignment horizontal="center"/>
    </xf>
    <xf numFmtId="0" fontId="3" fillId="0" borderId="0" xfId="0" applyFont="1" applyAlignment="1">
      <alignment horizontal="center"/>
    </xf>
    <xf numFmtId="0" fontId="2" fillId="8" borderId="0" xfId="0" applyFont="1" applyFill="1" applyAlignment="1">
      <alignment horizontal="left"/>
    </xf>
    <xf numFmtId="0" fontId="2" fillId="7" borderId="0" xfId="0" applyFont="1" applyFill="1"/>
    <xf numFmtId="0" fontId="2" fillId="9" borderId="0" xfId="0" applyFont="1" applyFill="1"/>
    <xf numFmtId="0" fontId="2" fillId="6" borderId="0" xfId="0" applyFont="1" applyFill="1"/>
    <xf numFmtId="0" fontId="3" fillId="8" borderId="1" xfId="0" applyFont="1" applyFill="1" applyBorder="1"/>
    <xf numFmtId="0" fontId="3" fillId="8" borderId="1" xfId="0" applyFont="1" applyFill="1" applyBorder="1" applyAlignment="1">
      <alignment horizontal="center"/>
    </xf>
    <xf numFmtId="0" fontId="7" fillId="8" borderId="1" xfId="0" applyFont="1" applyFill="1" applyBorder="1" applyAlignment="1">
      <alignment horizontal="center"/>
    </xf>
    <xf numFmtId="0" fontId="3" fillId="5" borderId="1" xfId="0" applyFont="1" applyFill="1" applyBorder="1"/>
    <xf numFmtId="0" fontId="7" fillId="5" borderId="1" xfId="0" applyFont="1" applyFill="1" applyBorder="1" applyAlignment="1">
      <alignment horizontal="center"/>
    </xf>
    <xf numFmtId="0" fontId="3" fillId="5" borderId="1" xfId="0" applyFont="1" applyFill="1" applyBorder="1" applyAlignment="1">
      <alignment horizontal="center"/>
    </xf>
    <xf numFmtId="0" fontId="3" fillId="9" borderId="1" xfId="0" applyFont="1" applyFill="1" applyBorder="1"/>
    <xf numFmtId="0" fontId="3" fillId="9" borderId="1" xfId="0" applyFont="1" applyFill="1" applyBorder="1" applyAlignment="1">
      <alignment horizontal="center"/>
    </xf>
    <xf numFmtId="0" fontId="7" fillId="9" borderId="1" xfId="0" applyFont="1" applyFill="1" applyBorder="1" applyAlignment="1">
      <alignment horizontal="center"/>
    </xf>
    <xf numFmtId="0" fontId="3" fillId="7" borderId="1" xfId="0" applyFont="1" applyFill="1" applyBorder="1"/>
    <xf numFmtId="0" fontId="7" fillId="7" borderId="1" xfId="0" applyFont="1" applyFill="1" applyBorder="1" applyAlignment="1">
      <alignment horizontal="center"/>
    </xf>
    <xf numFmtId="0" fontId="3" fillId="7" borderId="1" xfId="0" applyFont="1" applyFill="1" applyBorder="1" applyAlignment="1">
      <alignment horizontal="center"/>
    </xf>
    <xf numFmtId="0" fontId="3" fillId="6" borderId="1" xfId="0" applyFont="1" applyFill="1" applyBorder="1"/>
    <xf numFmtId="0" fontId="7" fillId="6" borderId="1" xfId="0" applyFont="1" applyFill="1" applyBorder="1" applyAlignment="1">
      <alignment horizontal="center"/>
    </xf>
    <xf numFmtId="0" fontId="3" fillId="6" borderId="1" xfId="0" applyFont="1" applyFill="1" applyBorder="1" applyAlignment="1">
      <alignment horizontal="center"/>
    </xf>
    <xf numFmtId="0" fontId="4" fillId="0" borderId="0" xfId="0" applyFont="1"/>
    <xf numFmtId="2" fontId="4" fillId="0" borderId="0" xfId="0" applyNumberFormat="1" applyFont="1"/>
    <xf numFmtId="0" fontId="4" fillId="0" borderId="0" xfId="0" applyFont="1" applyAlignment="1">
      <alignment horizontal="center"/>
    </xf>
    <xf numFmtId="0" fontId="3" fillId="2" borderId="0" xfId="0" applyFont="1" applyFill="1" applyAlignment="1">
      <alignment horizontal="center"/>
    </xf>
    <xf numFmtId="0" fontId="5" fillId="0" borderId="0" xfId="0" applyFont="1" applyAlignment="1">
      <alignment horizontal="center" vertical="top"/>
    </xf>
    <xf numFmtId="0" fontId="3" fillId="0" borderId="0" xfId="0" applyFont="1" applyAlignment="1">
      <alignment vertical="top" wrapText="1"/>
    </xf>
    <xf numFmtId="0" fontId="10" fillId="0" borderId="0" xfId="0" applyFont="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166" fontId="3" fillId="0" borderId="0" xfId="0" applyNumberFormat="1" applyFont="1"/>
    <xf numFmtId="166" fontId="3" fillId="0" borderId="0" xfId="0" applyNumberFormat="1" applyFont="1" applyFill="1"/>
    <xf numFmtId="166" fontId="3" fillId="2" borderId="0" xfId="0" applyNumberFormat="1" applyFont="1" applyFill="1"/>
    <xf numFmtId="7" fontId="2" fillId="3" borderId="0" xfId="1" applyNumberFormat="1" applyFont="1" applyFill="1"/>
    <xf numFmtId="166" fontId="3" fillId="4" borderId="0" xfId="0" applyNumberFormat="1" applyFont="1" applyFill="1"/>
    <xf numFmtId="0" fontId="5" fillId="2" borderId="0" xfId="0" applyFont="1" applyFill="1"/>
    <xf numFmtId="164" fontId="5" fillId="2" borderId="0" xfId="0" applyNumberFormat="1" applyFont="1" applyFill="1" applyAlignment="1">
      <alignment horizontal="center" vertical="top" wrapText="1"/>
    </xf>
    <xf numFmtId="0" fontId="5" fillId="2" borderId="0" xfId="0" applyFont="1" applyFill="1" applyAlignment="1">
      <alignment horizontal="center" vertical="top" wrapText="1"/>
    </xf>
    <xf numFmtId="165" fontId="3" fillId="2" borderId="0" xfId="0" applyNumberFormat="1" applyFont="1" applyFill="1"/>
    <xf numFmtId="165" fontId="3" fillId="2" borderId="0" xfId="1" applyNumberFormat="1" applyFont="1" applyFill="1"/>
    <xf numFmtId="164" fontId="5" fillId="0" borderId="0" xfId="0" applyNumberFormat="1" applyFont="1" applyFill="1" applyAlignment="1">
      <alignment horizontal="center" vertical="top" wrapText="1"/>
    </xf>
    <xf numFmtId="0" fontId="5" fillId="0" borderId="0" xfId="0" applyFont="1" applyFill="1" applyAlignment="1">
      <alignment horizontal="center" vertical="top" wrapText="1"/>
    </xf>
    <xf numFmtId="0" fontId="3" fillId="0" borderId="0" xfId="0" applyFont="1" applyFill="1" applyAlignment="1"/>
    <xf numFmtId="0" fontId="5" fillId="0" borderId="0" xfId="0" applyFont="1" applyAlignment="1">
      <alignment vertical="top"/>
    </xf>
    <xf numFmtId="164" fontId="3" fillId="2" borderId="0" xfId="0" applyNumberFormat="1" applyFont="1" applyFill="1" applyAlignment="1">
      <alignment horizontal="center" vertical="top"/>
    </xf>
    <xf numFmtId="0" fontId="3" fillId="2" borderId="0" xfId="0" applyFont="1" applyFill="1" applyAlignment="1">
      <alignment horizontal="center" vertical="top"/>
    </xf>
    <xf numFmtId="0" fontId="2" fillId="0" borderId="0" xfId="0" applyFont="1" applyAlignment="1">
      <alignment vertical="top" wrapText="1"/>
    </xf>
    <xf numFmtId="0" fontId="2" fillId="0" borderId="0" xfId="0" applyFont="1" applyAlignment="1">
      <alignment horizontal="center" vertical="top" wrapText="1"/>
    </xf>
    <xf numFmtId="164" fontId="3" fillId="2" borderId="0" xfId="0" applyNumberFormat="1" applyFont="1" applyFill="1" applyAlignment="1">
      <alignment horizontal="center" vertical="top" wrapText="1"/>
    </xf>
    <xf numFmtId="0" fontId="3" fillId="2" borderId="0" xfId="0" applyFont="1" applyFill="1" applyAlignment="1">
      <alignment horizontal="center" vertical="top" wrapText="1"/>
    </xf>
    <xf numFmtId="0" fontId="3" fillId="8" borderId="0" xfId="0" applyFont="1" applyFill="1" applyBorder="1"/>
    <xf numFmtId="0" fontId="3" fillId="8" borderId="0" xfId="0" applyFont="1" applyFill="1" applyBorder="1" applyAlignment="1">
      <alignment horizontal="center"/>
    </xf>
    <xf numFmtId="0" fontId="7" fillId="8" borderId="0" xfId="0" applyFont="1" applyFill="1" applyBorder="1" applyAlignment="1">
      <alignment horizontal="center"/>
    </xf>
    <xf numFmtId="0" fontId="2" fillId="11" borderId="2" xfId="0" applyFont="1" applyFill="1" applyBorder="1"/>
    <xf numFmtId="0" fontId="7" fillId="11" borderId="2"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7" fillId="0" borderId="1" xfId="0" applyFont="1" applyBorder="1" applyAlignment="1">
      <alignment horizontal="center"/>
    </xf>
    <xf numFmtId="0" fontId="3" fillId="0" borderId="0" xfId="0" applyFont="1" applyBorder="1"/>
    <xf numFmtId="0" fontId="3" fillId="10" borderId="1" xfId="0" applyFont="1" applyFill="1" applyBorder="1"/>
    <xf numFmtId="0" fontId="7" fillId="10" borderId="1" xfId="0" applyFont="1" applyFill="1" applyBorder="1" applyAlignment="1">
      <alignment horizontal="center"/>
    </xf>
    <xf numFmtId="0" fontId="2" fillId="5" borderId="3" xfId="0" applyFont="1" applyFill="1" applyBorder="1"/>
    <xf numFmtId="0" fontId="3" fillId="0" borderId="0" xfId="0" applyFont="1" applyFill="1" applyBorder="1"/>
    <xf numFmtId="0" fontId="7" fillId="0" borderId="0" xfId="0" applyFont="1" applyFill="1" applyBorder="1" applyAlignment="1">
      <alignment horizontal="center"/>
    </xf>
    <xf numFmtId="0" fontId="3" fillId="0" borderId="0" xfId="0" applyFont="1" applyFill="1" applyBorder="1" applyAlignment="1">
      <alignment horizontal="center"/>
    </xf>
    <xf numFmtId="0" fontId="7" fillId="4" borderId="3" xfId="0" applyFont="1" applyFill="1" applyBorder="1" applyAlignment="1">
      <alignment horizontal="center"/>
    </xf>
    <xf numFmtId="0" fontId="3" fillId="4" borderId="3" xfId="0" applyFont="1" applyFill="1" applyBorder="1" applyAlignment="1">
      <alignment horizontal="center"/>
    </xf>
    <xf numFmtId="0" fontId="3" fillId="0" borderId="0" xfId="0" applyFont="1" applyFill="1"/>
    <xf numFmtId="0" fontId="2" fillId="12" borderId="3" xfId="0" applyFont="1" applyFill="1" applyBorder="1"/>
    <xf numFmtId="0" fontId="7" fillId="12" borderId="3" xfId="0" applyFont="1" applyFill="1" applyBorder="1" applyAlignment="1">
      <alignment horizontal="center"/>
    </xf>
    <xf numFmtId="0" fontId="3" fillId="12" borderId="3" xfId="0" applyFont="1" applyFill="1" applyBorder="1" applyAlignment="1">
      <alignment horizontal="center"/>
    </xf>
    <xf numFmtId="0" fontId="7" fillId="12" borderId="1" xfId="0" applyFont="1" applyFill="1" applyBorder="1" applyAlignment="1">
      <alignment horizontal="center"/>
    </xf>
    <xf numFmtId="0" fontId="3" fillId="12" borderId="1" xfId="0" applyFont="1" applyFill="1" applyBorder="1" applyAlignment="1">
      <alignment horizontal="center"/>
    </xf>
    <xf numFmtId="0" fontId="3" fillId="12" borderId="1" xfId="0" applyFont="1" applyFill="1" applyBorder="1"/>
    <xf numFmtId="0" fontId="2" fillId="10" borderId="3" xfId="0" applyFont="1" applyFill="1" applyBorder="1"/>
    <xf numFmtId="0" fontId="6" fillId="0" borderId="0" xfId="2" applyAlignment="1">
      <alignment horizontal="center"/>
    </xf>
    <xf numFmtId="0" fontId="4" fillId="0" borderId="0" xfId="0" applyFont="1" applyAlignment="1"/>
    <xf numFmtId="2" fontId="3" fillId="0" borderId="0" xfId="0" applyNumberFormat="1" applyFont="1" applyFill="1"/>
    <xf numFmtId="49" fontId="3" fillId="7" borderId="0" xfId="0" quotePrefix="1" applyNumberFormat="1" applyFont="1" applyFill="1" applyAlignment="1">
      <alignment horizontal="center"/>
    </xf>
    <xf numFmtId="165" fontId="3" fillId="0" borderId="0" xfId="0" applyNumberFormat="1" applyFont="1" applyFill="1"/>
    <xf numFmtId="165" fontId="3" fillId="0" borderId="0" xfId="1" applyNumberFormat="1" applyFont="1" applyFill="1"/>
    <xf numFmtId="164" fontId="3" fillId="2" borderId="0" xfId="0" applyNumberFormat="1" applyFont="1" applyFill="1" applyAlignment="1">
      <alignment horizontal="center"/>
    </xf>
    <xf numFmtId="0" fontId="2" fillId="0" borderId="0" xfId="0" applyFont="1" applyAlignment="1">
      <alignment vertical="top"/>
    </xf>
    <xf numFmtId="0" fontId="3" fillId="0" borderId="0" xfId="0" applyFont="1" applyAlignment="1">
      <alignment vertical="top"/>
    </xf>
    <xf numFmtId="164" fontId="3" fillId="2" borderId="0" xfId="0" applyNumberFormat="1"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center"/>
    </xf>
    <xf numFmtId="0" fontId="3" fillId="2" borderId="0" xfId="0" applyFont="1" applyFill="1" applyAlignment="1">
      <alignment horizontal="center"/>
    </xf>
    <xf numFmtId="0" fontId="4" fillId="0" borderId="0" xfId="0" applyFont="1" applyAlignment="1">
      <alignment horizontal="center"/>
    </xf>
    <xf numFmtId="0" fontId="2" fillId="3" borderId="0" xfId="0" applyFont="1" applyFill="1" applyAlignment="1">
      <alignment horizontal="center"/>
    </xf>
    <xf numFmtId="0" fontId="4" fillId="0" borderId="0" xfId="0" applyFont="1" applyAlignment="1">
      <alignment horizontal="left"/>
    </xf>
    <xf numFmtId="0" fontId="6" fillId="0" borderId="0" xfId="2" applyAlignment="1">
      <alignment horizontal="center"/>
    </xf>
    <xf numFmtId="0" fontId="4"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99"/>
      <color rgb="FFFFFF8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tcfeline.com/" TargetMode="External"/><Relationship Id="rId7" Type="http://schemas.openxmlformats.org/officeDocument/2006/relationships/comments" Target="../comments1.xml"/><Relationship Id="rId2" Type="http://schemas.openxmlformats.org/officeDocument/2006/relationships/hyperlink" Target="http://www.knowwhatyoufeed.com/index.html" TargetMode="External"/><Relationship Id="rId1" Type="http://schemas.openxmlformats.org/officeDocument/2006/relationships/hyperlink" Target="https://www.knowbetterpetfood.com/index" TargetMode="External"/><Relationship Id="rId6" Type="http://schemas.openxmlformats.org/officeDocument/2006/relationships/vmlDrawing" Target="../drawings/vmlDrawing1.vml"/><Relationship Id="rId5" Type="http://schemas.openxmlformats.org/officeDocument/2006/relationships/printerSettings" Target="../printerSettings/printerSettings4.bin"/><Relationship Id="rId4" Type="http://schemas.openxmlformats.org/officeDocument/2006/relationships/hyperlink" Target="http://felineinstincts.com/"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www.catinfo.org/?link=makingcatfood"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workbookViewId="0">
      <selection sqref="A1:E1"/>
    </sheetView>
  </sheetViews>
  <sheetFormatPr defaultRowHeight="16.5" customHeight="1" x14ac:dyDescent="0.25"/>
  <cols>
    <col min="1" max="1" width="37.140625" style="2" customWidth="1"/>
    <col min="2" max="5" width="17.42578125" style="1" customWidth="1"/>
    <col min="6" max="10" width="11.7109375" style="1" customWidth="1"/>
    <col min="11" max="16384" width="9.140625" style="1"/>
  </cols>
  <sheetData>
    <row r="1" spans="1:13" ht="16.5" customHeight="1" x14ac:dyDescent="0.25">
      <c r="A1" s="118" t="s">
        <v>89</v>
      </c>
      <c r="B1" s="118"/>
      <c r="C1" s="118"/>
      <c r="D1" s="118"/>
      <c r="E1" s="118"/>
    </row>
    <row r="2" spans="1:13" ht="16.5" customHeight="1" x14ac:dyDescent="0.25">
      <c r="A2" s="119" t="s">
        <v>9</v>
      </c>
      <c r="B2" s="119"/>
      <c r="C2" s="119"/>
      <c r="D2" s="119"/>
      <c r="E2" s="119"/>
      <c r="F2" s="74"/>
      <c r="G2" s="74"/>
    </row>
    <row r="3" spans="1:13" ht="16.5" customHeight="1" x14ac:dyDescent="0.25">
      <c r="A3" s="10"/>
      <c r="B3" s="10"/>
    </row>
    <row r="4" spans="1:13" s="12" customFormat="1" ht="16.5" customHeight="1" x14ac:dyDescent="0.25">
      <c r="B4" s="68" t="s">
        <v>92</v>
      </c>
      <c r="C4" s="69" t="s">
        <v>80</v>
      </c>
      <c r="D4" s="69" t="s">
        <v>81</v>
      </c>
      <c r="E4" s="69" t="s">
        <v>82</v>
      </c>
      <c r="F4" s="13"/>
      <c r="G4" s="13"/>
      <c r="H4" s="13"/>
      <c r="I4" s="13"/>
      <c r="J4" s="13"/>
      <c r="K4" s="13"/>
      <c r="L4" s="13"/>
      <c r="M4" s="13"/>
    </row>
    <row r="5" spans="1:13" s="75" customFormat="1" ht="33" customHeight="1" x14ac:dyDescent="0.25">
      <c r="A5" s="75" t="s">
        <v>91</v>
      </c>
      <c r="B5" s="76" t="s">
        <v>93</v>
      </c>
      <c r="C5" s="77"/>
      <c r="D5" s="77"/>
      <c r="E5" s="77"/>
      <c r="F5" s="57"/>
      <c r="G5" s="57"/>
      <c r="H5" s="57"/>
      <c r="I5" s="57"/>
      <c r="J5" s="57"/>
      <c r="K5" s="57"/>
      <c r="L5" s="57"/>
      <c r="M5" s="57"/>
    </row>
    <row r="6" spans="1:13" s="12" customFormat="1" ht="16.5" customHeight="1" x14ac:dyDescent="0.25">
      <c r="B6" s="72"/>
      <c r="C6" s="73"/>
      <c r="D6" s="73"/>
      <c r="E6" s="73"/>
      <c r="F6" s="13"/>
      <c r="G6" s="13"/>
      <c r="H6" s="13"/>
      <c r="I6" s="13"/>
      <c r="J6" s="13"/>
      <c r="K6" s="13"/>
      <c r="L6" s="13"/>
      <c r="M6" s="13"/>
    </row>
    <row r="7" spans="1:13" s="12" customFormat="1" ht="16.5" customHeight="1" x14ac:dyDescent="0.25">
      <c r="A7" s="12" t="s">
        <v>88</v>
      </c>
      <c r="B7" s="80" t="s">
        <v>100</v>
      </c>
      <c r="C7" s="81"/>
      <c r="D7" s="81"/>
      <c r="E7" s="81"/>
      <c r="F7" s="13"/>
      <c r="G7" s="13"/>
      <c r="H7" s="13"/>
      <c r="I7" s="13"/>
      <c r="J7" s="13"/>
      <c r="K7" s="13"/>
      <c r="L7" s="13"/>
      <c r="M7" s="13"/>
    </row>
    <row r="8" spans="1:13" ht="16.5" customHeight="1" x14ac:dyDescent="0.25">
      <c r="A8" s="2" t="s">
        <v>0</v>
      </c>
      <c r="B8" s="70">
        <v>7.48</v>
      </c>
      <c r="C8" s="71"/>
      <c r="D8" s="71"/>
      <c r="E8" s="71"/>
      <c r="F8" s="11"/>
      <c r="G8" s="11"/>
      <c r="H8" s="11"/>
      <c r="I8" s="11"/>
      <c r="J8" s="11"/>
      <c r="K8" s="11"/>
      <c r="L8" s="11"/>
    </row>
    <row r="9" spans="1:13" ht="16.5" customHeight="1" x14ac:dyDescent="0.25">
      <c r="A9" s="2" t="s">
        <v>84</v>
      </c>
      <c r="B9" s="70">
        <v>13.19</v>
      </c>
      <c r="C9" s="71"/>
      <c r="D9" s="71"/>
      <c r="E9" s="71"/>
      <c r="F9" s="11"/>
      <c r="G9" s="11"/>
      <c r="H9" s="11"/>
      <c r="I9" s="11"/>
      <c r="J9" s="11"/>
      <c r="K9" s="11"/>
      <c r="L9" s="11"/>
    </row>
    <row r="10" spans="1:13" ht="16.5" customHeight="1" x14ac:dyDescent="0.25">
      <c r="A10" s="2" t="s">
        <v>87</v>
      </c>
      <c r="B10" s="70">
        <v>7.75</v>
      </c>
      <c r="C10" s="71"/>
      <c r="D10" s="71"/>
      <c r="E10" s="71"/>
      <c r="F10" s="11"/>
      <c r="G10" s="11"/>
      <c r="H10" s="11"/>
      <c r="I10" s="11"/>
      <c r="J10" s="11"/>
      <c r="K10" s="11"/>
      <c r="L10" s="11"/>
    </row>
    <row r="11" spans="1:13" ht="16.5" customHeight="1" x14ac:dyDescent="0.25">
      <c r="A11" s="2" t="s">
        <v>85</v>
      </c>
      <c r="B11" s="70">
        <v>6.48</v>
      </c>
      <c r="C11" s="71"/>
      <c r="D11" s="71"/>
      <c r="E11" s="71"/>
      <c r="F11" s="11"/>
      <c r="G11" s="11"/>
      <c r="H11" s="11"/>
      <c r="I11" s="11"/>
      <c r="J11" s="11"/>
      <c r="K11" s="11"/>
      <c r="L11" s="11"/>
    </row>
    <row r="12" spans="1:13" ht="16.5" customHeight="1" x14ac:dyDescent="0.25">
      <c r="A12" s="2" t="s">
        <v>86</v>
      </c>
      <c r="B12" s="70">
        <v>4.07</v>
      </c>
      <c r="C12" s="71"/>
      <c r="D12" s="71"/>
      <c r="E12" s="71"/>
      <c r="F12" s="11"/>
      <c r="G12" s="11"/>
      <c r="H12" s="11"/>
      <c r="I12" s="11"/>
      <c r="J12" s="11"/>
      <c r="K12" s="11"/>
      <c r="L12" s="11"/>
    </row>
    <row r="13" spans="1:13" ht="16.5" customHeight="1" x14ac:dyDescent="0.25">
      <c r="A13" s="2" t="s">
        <v>18</v>
      </c>
      <c r="B13" s="70">
        <v>7.96</v>
      </c>
      <c r="C13" s="71"/>
      <c r="D13" s="71"/>
      <c r="E13" s="71"/>
      <c r="F13" s="11"/>
      <c r="G13" s="11"/>
      <c r="H13" s="11"/>
      <c r="I13" s="11"/>
      <c r="J13" s="11"/>
      <c r="K13" s="11"/>
      <c r="L13" s="11"/>
    </row>
    <row r="14" spans="1:13" ht="16.5" customHeight="1" x14ac:dyDescent="0.25">
      <c r="A14" s="2" t="s">
        <v>83</v>
      </c>
      <c r="B14" s="70">
        <v>7.35</v>
      </c>
      <c r="C14" s="71"/>
      <c r="D14" s="71"/>
      <c r="E14" s="71"/>
      <c r="F14" s="11"/>
      <c r="G14" s="11"/>
      <c r="H14" s="11"/>
      <c r="I14" s="11"/>
      <c r="J14" s="11"/>
      <c r="K14" s="11"/>
      <c r="L14" s="11"/>
    </row>
    <row r="15" spans="1:13" ht="16.5" customHeight="1" x14ac:dyDescent="0.25">
      <c r="A15" s="2" t="s">
        <v>2</v>
      </c>
      <c r="B15" s="70">
        <v>5.94</v>
      </c>
      <c r="C15" s="71"/>
      <c r="D15" s="71"/>
      <c r="E15" s="71"/>
      <c r="F15" s="11"/>
      <c r="G15" s="11"/>
      <c r="H15" s="11"/>
      <c r="I15" s="11"/>
      <c r="J15" s="11"/>
      <c r="K15" s="11"/>
      <c r="L15" s="11"/>
    </row>
    <row r="16" spans="1:13" ht="16.5" customHeight="1" x14ac:dyDescent="0.25">
      <c r="A16" s="2" t="s">
        <v>3</v>
      </c>
      <c r="B16" s="70">
        <v>5.7</v>
      </c>
      <c r="C16" s="71"/>
      <c r="D16" s="71"/>
      <c r="E16" s="71"/>
      <c r="F16" s="11"/>
      <c r="G16" s="11"/>
      <c r="H16" s="11"/>
      <c r="I16" s="11"/>
      <c r="J16" s="11"/>
      <c r="K16" s="11"/>
      <c r="L16" s="11"/>
    </row>
    <row r="17" spans="1:12" ht="16.5" customHeight="1" x14ac:dyDescent="0.25">
      <c r="A17" s="2" t="s">
        <v>4</v>
      </c>
      <c r="B17" s="70">
        <v>6.5</v>
      </c>
      <c r="C17" s="71"/>
      <c r="D17" s="71"/>
      <c r="E17" s="71"/>
      <c r="F17" s="11"/>
      <c r="G17" s="11"/>
      <c r="H17" s="11"/>
      <c r="I17" s="11"/>
      <c r="J17" s="11"/>
      <c r="K17" s="11"/>
      <c r="L17" s="11"/>
    </row>
    <row r="18" spans="1:12" ht="16.5" customHeight="1" x14ac:dyDescent="0.25">
      <c r="A18" s="2" t="s">
        <v>5</v>
      </c>
      <c r="B18" s="70">
        <v>5.86</v>
      </c>
      <c r="C18" s="71"/>
      <c r="D18" s="71"/>
      <c r="E18" s="71"/>
      <c r="F18" s="11"/>
      <c r="G18" s="11"/>
      <c r="H18" s="11"/>
      <c r="I18" s="11"/>
      <c r="J18" s="11"/>
      <c r="K18" s="11"/>
      <c r="L18" s="11"/>
    </row>
    <row r="19" spans="1:12" ht="16.5" customHeight="1" x14ac:dyDescent="0.25">
      <c r="B19" s="111"/>
      <c r="C19" s="112"/>
      <c r="D19" s="112"/>
      <c r="E19" s="112"/>
      <c r="F19" s="11"/>
      <c r="G19" s="11"/>
      <c r="H19" s="11"/>
      <c r="I19" s="11"/>
      <c r="J19" s="11"/>
      <c r="K19" s="11"/>
      <c r="L19" s="11"/>
    </row>
    <row r="20" spans="1:12" ht="16.5" customHeight="1" x14ac:dyDescent="0.25">
      <c r="A20" s="2" t="s">
        <v>94</v>
      </c>
      <c r="B20" s="70">
        <v>4.66</v>
      </c>
      <c r="C20" s="71"/>
      <c r="D20" s="71"/>
      <c r="E20" s="71"/>
    </row>
    <row r="21" spans="1:12" ht="16.5" customHeight="1" x14ac:dyDescent="0.25">
      <c r="A21" s="2" t="s">
        <v>119</v>
      </c>
      <c r="B21" s="70">
        <v>1.5</v>
      </c>
      <c r="C21" s="71"/>
      <c r="D21" s="71"/>
      <c r="E21" s="71"/>
    </row>
    <row r="22" spans="1:12" ht="16.5" customHeight="1" x14ac:dyDescent="0.25">
      <c r="B22" s="6"/>
    </row>
    <row r="23" spans="1:12" ht="16.5" customHeight="1" x14ac:dyDescent="0.25">
      <c r="A23" s="2" t="s">
        <v>120</v>
      </c>
      <c r="B23" s="113" t="s">
        <v>123</v>
      </c>
      <c r="C23" s="56"/>
      <c r="D23" s="56"/>
      <c r="E23" s="56"/>
    </row>
    <row r="24" spans="1:12" ht="16.5" customHeight="1" x14ac:dyDescent="0.25">
      <c r="A24" s="2" t="s">
        <v>121</v>
      </c>
      <c r="B24" s="113" t="s">
        <v>124</v>
      </c>
      <c r="C24" s="56"/>
      <c r="D24" s="56"/>
      <c r="E24" s="56"/>
    </row>
    <row r="25" spans="1:12" ht="16.5" customHeight="1" x14ac:dyDescent="0.25">
      <c r="A25" s="2" t="s">
        <v>122</v>
      </c>
      <c r="B25" s="113" t="s">
        <v>124</v>
      </c>
      <c r="C25" s="56"/>
      <c r="D25" s="56"/>
      <c r="E25" s="56"/>
    </row>
    <row r="26" spans="1:12" ht="16.5" customHeight="1" x14ac:dyDescent="0.25">
      <c r="B26" s="6"/>
    </row>
    <row r="27" spans="1:12" s="115" customFormat="1" ht="128.1" customHeight="1" x14ac:dyDescent="0.25">
      <c r="A27" s="114" t="s">
        <v>125</v>
      </c>
      <c r="B27" s="116"/>
      <c r="C27" s="117"/>
      <c r="D27" s="117"/>
      <c r="E27" s="117"/>
    </row>
    <row r="28" spans="1:12" ht="16.5" customHeight="1" x14ac:dyDescent="0.25">
      <c r="B28" s="6"/>
    </row>
    <row r="29" spans="1:12" ht="16.5" customHeight="1" x14ac:dyDescent="0.25">
      <c r="B29" s="6"/>
    </row>
    <row r="30" spans="1:12" ht="16.5" customHeight="1" x14ac:dyDescent="0.25">
      <c r="B30" s="6"/>
    </row>
    <row r="31" spans="1:12" ht="16.5" customHeight="1" x14ac:dyDescent="0.25">
      <c r="B31" s="6"/>
    </row>
    <row r="32" spans="1:12" ht="16.5" customHeight="1" x14ac:dyDescent="0.25">
      <c r="B32" s="6"/>
    </row>
    <row r="33" spans="2:2" ht="16.5" customHeight="1" x14ac:dyDescent="0.25">
      <c r="B33" s="6"/>
    </row>
    <row r="34" spans="2:2" ht="16.5" customHeight="1" x14ac:dyDescent="0.25">
      <c r="B34" s="6"/>
    </row>
    <row r="35" spans="2:2" ht="16.5" customHeight="1" x14ac:dyDescent="0.25">
      <c r="B35" s="6"/>
    </row>
    <row r="36" spans="2:2" ht="16.5" customHeight="1" x14ac:dyDescent="0.25">
      <c r="B36" s="6"/>
    </row>
    <row r="37" spans="2:2" ht="16.5" customHeight="1" x14ac:dyDescent="0.25">
      <c r="B37" s="6"/>
    </row>
    <row r="38" spans="2:2" ht="16.5" customHeight="1" x14ac:dyDescent="0.25">
      <c r="B38" s="6"/>
    </row>
    <row r="39" spans="2:2" ht="16.5" customHeight="1" x14ac:dyDescent="0.25">
      <c r="B39" s="6"/>
    </row>
    <row r="40" spans="2:2" ht="16.5" customHeight="1" x14ac:dyDescent="0.25">
      <c r="B40" s="6"/>
    </row>
    <row r="41" spans="2:2" ht="16.5" customHeight="1" x14ac:dyDescent="0.25">
      <c r="B41" s="6"/>
    </row>
    <row r="42" spans="2:2" ht="16.5" customHeight="1" x14ac:dyDescent="0.25">
      <c r="B42" s="6"/>
    </row>
    <row r="43" spans="2:2" ht="16.5" customHeight="1" x14ac:dyDescent="0.25">
      <c r="B43" s="6"/>
    </row>
    <row r="44" spans="2:2" ht="16.5" customHeight="1" x14ac:dyDescent="0.25">
      <c r="B44" s="6"/>
    </row>
    <row r="45" spans="2:2" ht="16.5" customHeight="1" x14ac:dyDescent="0.25">
      <c r="B45" s="6"/>
    </row>
  </sheetData>
  <mergeCells count="2">
    <mergeCell ref="A1:E1"/>
    <mergeCell ref="A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sqref="A1:G1"/>
    </sheetView>
  </sheetViews>
  <sheetFormatPr defaultRowHeight="16.5" customHeight="1" x14ac:dyDescent="0.25"/>
  <cols>
    <col min="1" max="1" width="34.7109375" style="2" customWidth="1"/>
    <col min="2" max="2" width="11.28515625" style="1" customWidth="1"/>
    <col min="3" max="3" width="26.7109375" style="1" customWidth="1"/>
    <col min="4" max="4" width="18.28515625" style="1" customWidth="1"/>
    <col min="5" max="5" width="14.85546875" style="1" customWidth="1"/>
    <col min="6" max="6" width="11.28515625" style="1" customWidth="1"/>
    <col min="7" max="16384" width="9.140625" style="1"/>
  </cols>
  <sheetData>
    <row r="1" spans="1:12" ht="16.5" customHeight="1" x14ac:dyDescent="0.25">
      <c r="A1" s="118" t="s">
        <v>7</v>
      </c>
      <c r="B1" s="118"/>
      <c r="C1" s="118"/>
      <c r="D1" s="118"/>
      <c r="E1" s="118"/>
      <c r="F1" s="118"/>
      <c r="G1" s="118"/>
    </row>
    <row r="2" spans="1:12" ht="16.5" customHeight="1" x14ac:dyDescent="0.25">
      <c r="A2" s="120" t="s">
        <v>8</v>
      </c>
      <c r="B2" s="120"/>
      <c r="C2" s="120"/>
      <c r="D2" s="120"/>
      <c r="E2" s="120"/>
      <c r="F2" s="120"/>
      <c r="G2" s="120"/>
    </row>
    <row r="3" spans="1:12" ht="16.5" customHeight="1" x14ac:dyDescent="0.25">
      <c r="A3" s="119" t="s">
        <v>9</v>
      </c>
      <c r="B3" s="119"/>
      <c r="C3" s="119"/>
      <c r="D3" s="119"/>
      <c r="E3" s="119"/>
      <c r="F3" s="119"/>
      <c r="G3" s="119"/>
    </row>
    <row r="4" spans="1:12" ht="16.5" customHeight="1" x14ac:dyDescent="0.25">
      <c r="A4" s="121" t="s">
        <v>10</v>
      </c>
      <c r="B4" s="121"/>
      <c r="C4" s="121"/>
      <c r="D4" s="121"/>
      <c r="E4" s="121"/>
      <c r="F4" s="121"/>
      <c r="G4" s="121"/>
    </row>
    <row r="6" spans="1:12" s="58" customFormat="1" ht="49.5" customHeight="1" x14ac:dyDescent="0.25">
      <c r="A6" s="78"/>
      <c r="B6" s="13" t="s">
        <v>95</v>
      </c>
      <c r="C6" s="13" t="s">
        <v>96</v>
      </c>
      <c r="D6" s="13" t="s">
        <v>97</v>
      </c>
      <c r="E6" s="13" t="s">
        <v>98</v>
      </c>
      <c r="F6" s="13" t="s">
        <v>99</v>
      </c>
      <c r="G6" s="13" t="s">
        <v>10</v>
      </c>
      <c r="H6" s="79"/>
      <c r="I6" s="79"/>
      <c r="J6" s="79"/>
      <c r="K6" s="79"/>
      <c r="L6" s="79"/>
    </row>
    <row r="7" spans="1:12" ht="16.5" customHeight="1" x14ac:dyDescent="0.25">
      <c r="A7" s="4" t="s">
        <v>1</v>
      </c>
      <c r="B7" s="3"/>
      <c r="C7" s="3"/>
      <c r="D7" s="3"/>
      <c r="E7" s="3"/>
      <c r="F7" s="3"/>
      <c r="G7" s="3"/>
      <c r="H7" s="3"/>
      <c r="I7" s="3"/>
      <c r="J7" s="3"/>
      <c r="K7" s="3"/>
      <c r="L7" s="3"/>
    </row>
    <row r="8" spans="1:12" ht="16.5" customHeight="1" x14ac:dyDescent="0.25">
      <c r="A8" s="2" t="s">
        <v>6</v>
      </c>
      <c r="B8" s="64">
        <v>140</v>
      </c>
      <c r="C8" s="5">
        <v>100</v>
      </c>
      <c r="D8" s="62">
        <f>+B8/C8</f>
        <v>1.4</v>
      </c>
      <c r="E8" s="3"/>
      <c r="F8" s="3"/>
      <c r="G8" s="3"/>
    </row>
    <row r="9" spans="1:12" ht="16.5" customHeight="1" x14ac:dyDescent="0.25">
      <c r="A9" s="8" t="s">
        <v>14</v>
      </c>
      <c r="B9" s="62"/>
      <c r="C9" s="5"/>
      <c r="D9" s="6"/>
      <c r="F9" s="3"/>
    </row>
    <row r="10" spans="1:12" ht="16.5" customHeight="1" x14ac:dyDescent="0.25">
      <c r="B10" s="62"/>
      <c r="C10" s="5"/>
      <c r="D10" s="6"/>
    </row>
    <row r="11" spans="1:12" ht="16.5" customHeight="1" x14ac:dyDescent="0.25">
      <c r="A11" s="67" t="s">
        <v>90</v>
      </c>
      <c r="B11" s="62"/>
      <c r="C11" s="9" t="s">
        <v>15</v>
      </c>
      <c r="D11" s="6"/>
    </row>
    <row r="12" spans="1:12" ht="16.5" customHeight="1" x14ac:dyDescent="0.25">
      <c r="A12" s="2" t="s">
        <v>0</v>
      </c>
      <c r="B12" s="64">
        <v>7.48</v>
      </c>
      <c r="C12" s="5">
        <f>3/2</f>
        <v>1.5</v>
      </c>
      <c r="D12" s="62">
        <f>+B12/C12</f>
        <v>4.9866666666666672</v>
      </c>
      <c r="E12" s="63">
        <f>+D8+D12</f>
        <v>6.3866666666666667</v>
      </c>
      <c r="F12" s="7">
        <v>0.75</v>
      </c>
      <c r="G12" s="65">
        <f>+E12*F12</f>
        <v>4.79</v>
      </c>
    </row>
    <row r="13" spans="1:12" ht="16.5" customHeight="1" x14ac:dyDescent="0.25">
      <c r="A13" s="2" t="s">
        <v>2</v>
      </c>
      <c r="B13" s="64">
        <v>5.94</v>
      </c>
      <c r="C13" s="5">
        <f t="shared" ref="C13:C16" si="0">3/2</f>
        <v>1.5</v>
      </c>
      <c r="D13" s="62">
        <f t="shared" ref="D13:D16" si="1">+B13/C13</f>
        <v>3.9600000000000004</v>
      </c>
      <c r="E13" s="63">
        <f>+D8+D13</f>
        <v>5.36</v>
      </c>
      <c r="F13" s="7">
        <v>0.75</v>
      </c>
      <c r="G13" s="65">
        <f t="shared" ref="G13:G16" si="2">+E13*F13</f>
        <v>4.0200000000000005</v>
      </c>
    </row>
    <row r="14" spans="1:12" ht="16.5" customHeight="1" x14ac:dyDescent="0.25">
      <c r="A14" s="2" t="s">
        <v>3</v>
      </c>
      <c r="B14" s="64">
        <v>5.7</v>
      </c>
      <c r="C14" s="5">
        <f t="shared" si="0"/>
        <v>1.5</v>
      </c>
      <c r="D14" s="62">
        <f t="shared" si="1"/>
        <v>3.8000000000000003</v>
      </c>
      <c r="E14" s="63">
        <f>+D8+D14</f>
        <v>5.2</v>
      </c>
      <c r="F14" s="7">
        <v>0.75</v>
      </c>
      <c r="G14" s="65">
        <f t="shared" si="2"/>
        <v>3.9000000000000004</v>
      </c>
    </row>
    <row r="15" spans="1:12" ht="16.5" customHeight="1" x14ac:dyDescent="0.25">
      <c r="A15" s="2" t="s">
        <v>4</v>
      </c>
      <c r="B15" s="64">
        <v>6.5</v>
      </c>
      <c r="C15" s="5">
        <f t="shared" si="0"/>
        <v>1.5</v>
      </c>
      <c r="D15" s="62">
        <f t="shared" si="1"/>
        <v>4.333333333333333</v>
      </c>
      <c r="E15" s="63">
        <f>+D8+D15</f>
        <v>5.7333333333333325</v>
      </c>
      <c r="F15" s="7">
        <v>0.75</v>
      </c>
      <c r="G15" s="65">
        <f t="shared" si="2"/>
        <v>4.2999999999999989</v>
      </c>
    </row>
    <row r="16" spans="1:12" ht="16.5" customHeight="1" x14ac:dyDescent="0.25">
      <c r="A16" s="2" t="s">
        <v>5</v>
      </c>
      <c r="B16" s="64">
        <v>5.86</v>
      </c>
      <c r="C16" s="5">
        <f t="shared" si="0"/>
        <v>1.5</v>
      </c>
      <c r="D16" s="62">
        <f t="shared" si="1"/>
        <v>3.9066666666666667</v>
      </c>
      <c r="E16" s="63">
        <f>+D8+D16</f>
        <v>5.3066666666666666</v>
      </c>
      <c r="F16" s="7">
        <v>0.75</v>
      </c>
      <c r="G16" s="65">
        <f t="shared" si="2"/>
        <v>3.98</v>
      </c>
    </row>
    <row r="17" spans="2:4" ht="16.5" customHeight="1" x14ac:dyDescent="0.25">
      <c r="B17" s="6"/>
      <c r="D17" s="6"/>
    </row>
    <row r="18" spans="2:4" ht="16.5" customHeight="1" x14ac:dyDescent="0.25">
      <c r="B18" s="6"/>
      <c r="D18" s="6"/>
    </row>
    <row r="19" spans="2:4" ht="16.5" customHeight="1" x14ac:dyDescent="0.25">
      <c r="B19" s="6"/>
      <c r="D19" s="6"/>
    </row>
    <row r="20" spans="2:4" ht="16.5" customHeight="1" x14ac:dyDescent="0.25">
      <c r="B20" s="6"/>
      <c r="D20" s="6"/>
    </row>
    <row r="21" spans="2:4" ht="16.5" customHeight="1" x14ac:dyDescent="0.25">
      <c r="B21" s="6"/>
      <c r="D21" s="6"/>
    </row>
    <row r="22" spans="2:4" ht="16.5" customHeight="1" x14ac:dyDescent="0.25">
      <c r="B22" s="6"/>
      <c r="D22" s="6"/>
    </row>
    <row r="23" spans="2:4" ht="16.5" customHeight="1" x14ac:dyDescent="0.25">
      <c r="B23" s="6"/>
      <c r="D23" s="6"/>
    </row>
    <row r="24" spans="2:4" ht="16.5" customHeight="1" x14ac:dyDescent="0.25">
      <c r="B24" s="6"/>
      <c r="D24" s="6"/>
    </row>
    <row r="25" spans="2:4" ht="16.5" customHeight="1" x14ac:dyDescent="0.25">
      <c r="B25" s="6"/>
      <c r="D25" s="6"/>
    </row>
    <row r="26" spans="2:4" ht="16.5" customHeight="1" x14ac:dyDescent="0.25">
      <c r="B26" s="6"/>
      <c r="D26" s="6"/>
    </row>
    <row r="27" spans="2:4" ht="16.5" customHeight="1" x14ac:dyDescent="0.25">
      <c r="B27" s="6"/>
      <c r="D27" s="6"/>
    </row>
    <row r="28" spans="2:4" ht="16.5" customHeight="1" x14ac:dyDescent="0.25">
      <c r="B28" s="6"/>
      <c r="D28" s="6"/>
    </row>
    <row r="29" spans="2:4" ht="16.5" customHeight="1" x14ac:dyDescent="0.25">
      <c r="B29" s="6"/>
      <c r="D29" s="6"/>
    </row>
    <row r="30" spans="2:4" ht="16.5" customHeight="1" x14ac:dyDescent="0.25">
      <c r="B30" s="6"/>
      <c r="D30" s="6"/>
    </row>
    <row r="31" spans="2:4" ht="16.5" customHeight="1" x14ac:dyDescent="0.25">
      <c r="B31" s="6"/>
      <c r="D31" s="6"/>
    </row>
    <row r="32" spans="2:4" ht="16.5" customHeight="1" x14ac:dyDescent="0.25">
      <c r="B32" s="6"/>
      <c r="D32" s="6"/>
    </row>
    <row r="33" spans="2:4" ht="16.5" customHeight="1" x14ac:dyDescent="0.25">
      <c r="B33" s="6"/>
      <c r="D33" s="6"/>
    </row>
    <row r="34" spans="2:4" ht="16.5" customHeight="1" x14ac:dyDescent="0.25">
      <c r="B34" s="6"/>
      <c r="D34" s="6"/>
    </row>
    <row r="35" spans="2:4" ht="16.5" customHeight="1" x14ac:dyDescent="0.25">
      <c r="B35" s="6"/>
    </row>
    <row r="36" spans="2:4" ht="16.5" customHeight="1" x14ac:dyDescent="0.25">
      <c r="B36" s="6"/>
    </row>
    <row r="37" spans="2:4" ht="16.5" customHeight="1" x14ac:dyDescent="0.25">
      <c r="B37" s="6"/>
    </row>
    <row r="38" spans="2:4" ht="16.5" customHeight="1" x14ac:dyDescent="0.25">
      <c r="B38" s="6"/>
    </row>
    <row r="39" spans="2:4" ht="16.5" customHeight="1" x14ac:dyDescent="0.25">
      <c r="B39" s="6"/>
    </row>
    <row r="40" spans="2:4" ht="16.5" customHeight="1" x14ac:dyDescent="0.25">
      <c r="B40" s="6"/>
    </row>
    <row r="41" spans="2:4" ht="16.5" customHeight="1" x14ac:dyDescent="0.25">
      <c r="B41" s="6"/>
    </row>
  </sheetData>
  <mergeCells count="4">
    <mergeCell ref="A1:G1"/>
    <mergeCell ref="A2:G2"/>
    <mergeCell ref="A3:G3"/>
    <mergeCell ref="A4:G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sqref="A1:G1"/>
    </sheetView>
  </sheetViews>
  <sheetFormatPr defaultRowHeight="15.75" x14ac:dyDescent="0.25"/>
  <cols>
    <col min="1" max="1" width="34.7109375" style="2" customWidth="1"/>
    <col min="2" max="2" width="11.28515625" style="1" customWidth="1"/>
    <col min="3" max="3" width="26.7109375" style="1" customWidth="1"/>
    <col min="4" max="4" width="18.28515625" style="1" customWidth="1"/>
    <col min="5" max="5" width="14.85546875" style="1" customWidth="1"/>
    <col min="6" max="6" width="11.28515625" style="1" customWidth="1"/>
    <col min="7" max="16384" width="9.140625" style="1"/>
  </cols>
  <sheetData>
    <row r="1" spans="1:12" ht="16.5" customHeight="1" x14ac:dyDescent="0.25">
      <c r="A1" s="118" t="s">
        <v>11</v>
      </c>
      <c r="B1" s="118"/>
      <c r="C1" s="118"/>
      <c r="D1" s="118"/>
      <c r="E1" s="118"/>
      <c r="F1" s="118"/>
      <c r="G1" s="118"/>
    </row>
    <row r="2" spans="1:12" ht="16.5" customHeight="1" x14ac:dyDescent="0.25">
      <c r="A2" s="120" t="s">
        <v>8</v>
      </c>
      <c r="B2" s="120"/>
      <c r="C2" s="120"/>
      <c r="D2" s="120"/>
      <c r="E2" s="120"/>
      <c r="F2" s="120"/>
      <c r="G2" s="120"/>
    </row>
    <row r="3" spans="1:12" ht="16.5" customHeight="1" x14ac:dyDescent="0.25">
      <c r="A3" s="119" t="s">
        <v>9</v>
      </c>
      <c r="B3" s="119"/>
      <c r="C3" s="119"/>
      <c r="D3" s="119"/>
      <c r="E3" s="119"/>
      <c r="F3" s="119"/>
      <c r="G3" s="119"/>
    </row>
    <row r="4" spans="1:12" ht="16.5" customHeight="1" x14ac:dyDescent="0.25">
      <c r="A4" s="121" t="s">
        <v>10</v>
      </c>
      <c r="B4" s="121"/>
      <c r="C4" s="121"/>
      <c r="D4" s="121"/>
      <c r="E4" s="121"/>
      <c r="F4" s="121"/>
      <c r="G4" s="121"/>
    </row>
    <row r="6" spans="1:12" s="58" customFormat="1" ht="49.5" customHeight="1" x14ac:dyDescent="0.25">
      <c r="A6" s="78"/>
      <c r="B6" s="13" t="s">
        <v>95</v>
      </c>
      <c r="C6" s="13" t="s">
        <v>96</v>
      </c>
      <c r="D6" s="13" t="s">
        <v>97</v>
      </c>
      <c r="E6" s="13" t="s">
        <v>98</v>
      </c>
      <c r="F6" s="13" t="s">
        <v>99</v>
      </c>
      <c r="G6" s="13" t="s">
        <v>10</v>
      </c>
      <c r="H6" s="79"/>
      <c r="I6" s="79"/>
      <c r="J6" s="79"/>
      <c r="K6" s="79"/>
      <c r="L6" s="79"/>
    </row>
    <row r="7" spans="1:12" ht="16.5" customHeight="1" x14ac:dyDescent="0.25">
      <c r="A7" s="4" t="s">
        <v>1</v>
      </c>
      <c r="B7" s="3"/>
      <c r="C7" s="3"/>
      <c r="D7" s="3"/>
      <c r="E7" s="3"/>
      <c r="F7" s="3"/>
      <c r="G7" s="3"/>
      <c r="H7" s="3"/>
      <c r="I7" s="3"/>
      <c r="J7" s="3"/>
      <c r="K7" s="3"/>
      <c r="L7" s="3"/>
    </row>
    <row r="8" spans="1:12" ht="16.5" customHeight="1" x14ac:dyDescent="0.25">
      <c r="A8" s="2" t="s">
        <v>49</v>
      </c>
      <c r="B8" s="64">
        <v>23.25</v>
      </c>
      <c r="C8" s="5">
        <v>40</v>
      </c>
      <c r="D8" s="62">
        <f>(+B8+B9)/C8</f>
        <v>1.2787500000000001</v>
      </c>
      <c r="E8" s="3"/>
      <c r="F8" s="3"/>
      <c r="G8" s="3"/>
    </row>
    <row r="9" spans="1:12" ht="16.5" customHeight="1" x14ac:dyDescent="0.25">
      <c r="A9" s="8" t="s">
        <v>12</v>
      </c>
      <c r="B9" s="64">
        <v>27.9</v>
      </c>
      <c r="C9" s="5"/>
      <c r="D9" s="62"/>
      <c r="F9" s="3"/>
    </row>
    <row r="10" spans="1:12" ht="16.5" customHeight="1" x14ac:dyDescent="0.25">
      <c r="B10" s="62"/>
      <c r="C10" s="5"/>
      <c r="D10" s="62"/>
    </row>
    <row r="11" spans="1:12" ht="16.5" customHeight="1" x14ac:dyDescent="0.25">
      <c r="A11" s="67" t="s">
        <v>90</v>
      </c>
      <c r="B11" s="62"/>
      <c r="C11" s="9" t="s">
        <v>16</v>
      </c>
      <c r="D11" s="62"/>
    </row>
    <row r="12" spans="1:12" ht="16.5" customHeight="1" x14ac:dyDescent="0.25">
      <c r="A12" s="2" t="s">
        <v>0</v>
      </c>
      <c r="B12" s="64">
        <v>7.48</v>
      </c>
      <c r="C12" s="5">
        <f>8/6.09</f>
        <v>1.3136288998357963</v>
      </c>
      <c r="D12" s="62">
        <f>+B12/C12</f>
        <v>5.6941500000000005</v>
      </c>
      <c r="E12"/>
      <c r="F12"/>
      <c r="G12"/>
    </row>
    <row r="13" spans="1:12" ht="16.5" customHeight="1" x14ac:dyDescent="0.25">
      <c r="B13" s="66"/>
      <c r="C13" s="9" t="s">
        <v>17</v>
      </c>
      <c r="D13" s="62"/>
      <c r="E13"/>
      <c r="F13"/>
      <c r="G13"/>
    </row>
    <row r="14" spans="1:12" ht="16.5" customHeight="1" x14ac:dyDescent="0.25">
      <c r="A14" s="2" t="s">
        <v>13</v>
      </c>
      <c r="B14" s="64">
        <v>4.66</v>
      </c>
      <c r="C14" s="5">
        <f>8/0.48</f>
        <v>16.666666666666668</v>
      </c>
      <c r="D14" s="62">
        <f t="shared" ref="D14" si="0">+B14/C14</f>
        <v>0.27960000000000002</v>
      </c>
      <c r="E14" s="63">
        <f>+D8+D12+D14</f>
        <v>7.2525000000000013</v>
      </c>
      <c r="F14" s="7">
        <v>0.75</v>
      </c>
      <c r="G14" s="65">
        <f t="shared" ref="G14" si="1">+E14*F14</f>
        <v>5.439375000000001</v>
      </c>
    </row>
    <row r="15" spans="1:12" ht="16.5" customHeight="1" x14ac:dyDescent="0.25">
      <c r="A15"/>
      <c r="B15"/>
      <c r="C15"/>
      <c r="D15"/>
      <c r="E15"/>
      <c r="F15"/>
      <c r="G15"/>
    </row>
    <row r="16" spans="1:12" ht="16.5" customHeight="1" x14ac:dyDescent="0.25">
      <c r="A16"/>
      <c r="B16"/>
      <c r="C16"/>
      <c r="D16"/>
      <c r="E16"/>
      <c r="F16"/>
      <c r="G16"/>
    </row>
    <row r="17" spans="1:7" ht="16.5" customHeight="1" x14ac:dyDescent="0.25">
      <c r="A17"/>
      <c r="B17"/>
      <c r="C17"/>
      <c r="D17"/>
      <c r="E17"/>
      <c r="F17"/>
      <c r="G17"/>
    </row>
    <row r="18" spans="1:7" ht="16.5" customHeight="1" x14ac:dyDescent="0.25">
      <c r="A18"/>
      <c r="B18"/>
      <c r="C18"/>
      <c r="D18"/>
      <c r="E18"/>
      <c r="F18"/>
      <c r="G18"/>
    </row>
    <row r="19" spans="1:7" ht="16.5" customHeight="1" x14ac:dyDescent="0.25">
      <c r="A19"/>
      <c r="B19"/>
      <c r="C19"/>
      <c r="D19"/>
      <c r="E19"/>
      <c r="F19"/>
      <c r="G19"/>
    </row>
    <row r="20" spans="1:7" ht="16.5" customHeight="1" x14ac:dyDescent="0.25">
      <c r="B20" s="6"/>
      <c r="D20" s="6"/>
    </row>
    <row r="21" spans="1:7" ht="16.5" customHeight="1" x14ac:dyDescent="0.25">
      <c r="B21" s="6"/>
      <c r="D21" s="6"/>
    </row>
    <row r="22" spans="1:7" ht="16.5" customHeight="1" x14ac:dyDescent="0.25">
      <c r="B22" s="6"/>
      <c r="D22" s="6"/>
    </row>
    <row r="23" spans="1:7" ht="16.5" customHeight="1" x14ac:dyDescent="0.25">
      <c r="B23" s="6"/>
      <c r="D23" s="6"/>
    </row>
    <row r="24" spans="1:7" ht="16.5" customHeight="1" x14ac:dyDescent="0.25">
      <c r="B24" s="6"/>
      <c r="D24" s="6"/>
    </row>
    <row r="25" spans="1:7" ht="16.5" customHeight="1" x14ac:dyDescent="0.25">
      <c r="B25" s="6"/>
      <c r="D25" s="6"/>
    </row>
    <row r="26" spans="1:7" ht="16.5" customHeight="1" x14ac:dyDescent="0.25">
      <c r="B26" s="6"/>
      <c r="D26" s="6"/>
    </row>
    <row r="27" spans="1:7" ht="16.5" customHeight="1" x14ac:dyDescent="0.25">
      <c r="B27" s="6"/>
      <c r="D27" s="6"/>
    </row>
    <row r="28" spans="1:7" ht="16.5" customHeight="1" x14ac:dyDescent="0.25">
      <c r="B28" s="6"/>
      <c r="D28" s="6"/>
    </row>
    <row r="29" spans="1:7" ht="16.5" customHeight="1" x14ac:dyDescent="0.25">
      <c r="B29" s="6"/>
      <c r="D29" s="6"/>
    </row>
    <row r="30" spans="1:7" ht="16.5" customHeight="1" x14ac:dyDescent="0.25">
      <c r="B30" s="6"/>
      <c r="D30" s="6"/>
    </row>
    <row r="31" spans="1:7" ht="16.5" customHeight="1" x14ac:dyDescent="0.25">
      <c r="B31" s="6"/>
      <c r="D31" s="6"/>
    </row>
    <row r="32" spans="1:7" ht="16.5" customHeight="1" x14ac:dyDescent="0.25">
      <c r="B32" s="6"/>
      <c r="D32" s="6"/>
    </row>
    <row r="33" spans="2:4" ht="16.5" customHeight="1" x14ac:dyDescent="0.25">
      <c r="B33" s="6"/>
      <c r="D33" s="6"/>
    </row>
    <row r="34" spans="2:4" ht="16.5" customHeight="1" x14ac:dyDescent="0.25">
      <c r="B34" s="6"/>
      <c r="D34" s="6"/>
    </row>
    <row r="35" spans="2:4" ht="16.5" customHeight="1" x14ac:dyDescent="0.25">
      <c r="B35" s="6"/>
      <c r="D35" s="6"/>
    </row>
    <row r="36" spans="2:4" ht="16.5" customHeight="1" x14ac:dyDescent="0.25">
      <c r="B36" s="6"/>
      <c r="D36" s="6"/>
    </row>
    <row r="37" spans="2:4" ht="16.5" customHeight="1" x14ac:dyDescent="0.25">
      <c r="B37" s="6"/>
      <c r="D37" s="6"/>
    </row>
    <row r="38" spans="2:4" ht="16.5" customHeight="1" x14ac:dyDescent="0.25">
      <c r="B38" s="6"/>
    </row>
    <row r="39" spans="2:4" ht="16.5" customHeight="1" x14ac:dyDescent="0.25">
      <c r="B39" s="6"/>
    </row>
    <row r="40" spans="2:4" ht="16.5" customHeight="1" x14ac:dyDescent="0.25">
      <c r="B40" s="6"/>
    </row>
    <row r="41" spans="2:4" ht="16.5" customHeight="1" x14ac:dyDescent="0.25">
      <c r="B41" s="6"/>
    </row>
    <row r="42" spans="2:4" ht="16.5" customHeight="1" x14ac:dyDescent="0.25">
      <c r="B42" s="6"/>
    </row>
    <row r="43" spans="2:4" ht="16.5" customHeight="1" x14ac:dyDescent="0.25">
      <c r="B43" s="6"/>
    </row>
    <row r="44" spans="2:4" ht="16.5" customHeight="1" x14ac:dyDescent="0.25">
      <c r="B44" s="6"/>
    </row>
  </sheetData>
  <mergeCells count="4">
    <mergeCell ref="A1:G1"/>
    <mergeCell ref="A2:G2"/>
    <mergeCell ref="A3:G3"/>
    <mergeCell ref="A4:G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46"/>
  <sheetViews>
    <sheetView workbookViewId="0">
      <selection sqref="A1:E1"/>
    </sheetView>
  </sheetViews>
  <sheetFormatPr defaultRowHeight="16.5" customHeight="1" x14ac:dyDescent="0.25"/>
  <cols>
    <col min="1" max="1" width="33" style="1" customWidth="1"/>
    <col min="2" max="5" width="19.5703125" style="33" customWidth="1"/>
    <col min="6" max="16384" width="9.140625" style="1"/>
  </cols>
  <sheetData>
    <row r="1" spans="1:49" ht="16.5" customHeight="1" x14ac:dyDescent="0.25">
      <c r="A1" s="118" t="s">
        <v>102</v>
      </c>
      <c r="B1" s="118"/>
      <c r="C1" s="118"/>
      <c r="D1" s="118"/>
      <c r="E1" s="118"/>
    </row>
    <row r="2" spans="1:49" ht="16.5" customHeight="1" x14ac:dyDescent="0.25">
      <c r="A2" s="33"/>
    </row>
    <row r="3" spans="1:49" ht="16.5" customHeight="1" x14ac:dyDescent="0.25">
      <c r="A3" s="14" t="s">
        <v>25</v>
      </c>
      <c r="B3" s="107" t="s">
        <v>21</v>
      </c>
      <c r="C3" s="107" t="s">
        <v>24</v>
      </c>
      <c r="D3" s="107" t="s">
        <v>22</v>
      </c>
      <c r="E3" s="107" t="s">
        <v>23</v>
      </c>
    </row>
    <row r="4" spans="1:49" s="61" customFormat="1" ht="33" customHeight="1" x14ac:dyDescent="0.25">
      <c r="A4" s="59" t="s">
        <v>101</v>
      </c>
      <c r="B4" s="60" t="s">
        <v>68</v>
      </c>
      <c r="C4" s="60" t="s">
        <v>79</v>
      </c>
      <c r="D4" s="60" t="s">
        <v>69</v>
      </c>
      <c r="E4" s="60" t="s">
        <v>79</v>
      </c>
    </row>
    <row r="6" spans="1:49" ht="16.5" customHeight="1" x14ac:dyDescent="0.25">
      <c r="A6" s="34" t="s">
        <v>50</v>
      </c>
      <c r="B6" s="14"/>
      <c r="C6" s="14"/>
      <c r="D6" s="14"/>
      <c r="E6" s="14"/>
    </row>
    <row r="7" spans="1:49" ht="16.5" customHeight="1" x14ac:dyDescent="0.25">
      <c r="A7" s="15" t="s">
        <v>36</v>
      </c>
      <c r="B7" s="17"/>
      <c r="C7" s="16" t="s">
        <v>30</v>
      </c>
      <c r="D7" s="17"/>
      <c r="E7" s="17"/>
    </row>
    <row r="8" spans="1:49" ht="16.5" customHeight="1" x14ac:dyDescent="0.25">
      <c r="A8" s="15" t="s">
        <v>33</v>
      </c>
      <c r="B8" s="16"/>
      <c r="C8" s="16" t="s">
        <v>30</v>
      </c>
      <c r="D8" s="17"/>
      <c r="E8" s="17"/>
    </row>
    <row r="9" spans="1:49" ht="16.5" customHeight="1" x14ac:dyDescent="0.25">
      <c r="A9" s="15" t="s">
        <v>29</v>
      </c>
      <c r="B9" s="16" t="s">
        <v>30</v>
      </c>
      <c r="C9" s="16" t="s">
        <v>30</v>
      </c>
      <c r="D9" s="17"/>
      <c r="E9" s="16" t="s">
        <v>30</v>
      </c>
    </row>
    <row r="10" spans="1:49" ht="16.5" customHeight="1" x14ac:dyDescent="0.25">
      <c r="A10" s="15" t="s">
        <v>103</v>
      </c>
      <c r="B10" s="16"/>
      <c r="C10" s="16" t="s">
        <v>30</v>
      </c>
      <c r="D10" s="17"/>
      <c r="E10" s="16"/>
    </row>
    <row r="11" spans="1:49" ht="16.5" customHeight="1" x14ac:dyDescent="0.25">
      <c r="A11" s="82" t="s">
        <v>34</v>
      </c>
      <c r="B11" s="83"/>
      <c r="C11" s="84" t="s">
        <v>30</v>
      </c>
      <c r="D11" s="83"/>
      <c r="E11" s="83"/>
    </row>
    <row r="12" spans="1:49" ht="16.5" customHeight="1" x14ac:dyDescent="0.25">
      <c r="A12" s="38" t="s">
        <v>104</v>
      </c>
      <c r="B12" s="40" t="s">
        <v>30</v>
      </c>
      <c r="C12" s="40"/>
      <c r="D12" s="39"/>
      <c r="E12" s="3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row>
    <row r="13" spans="1:49" s="21" customFormat="1" ht="16.5" customHeight="1" x14ac:dyDescent="0.25">
      <c r="A13" s="100" t="s">
        <v>107</v>
      </c>
      <c r="B13" s="101"/>
      <c r="C13" s="101"/>
      <c r="D13" s="102"/>
      <c r="E13" s="101"/>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row>
    <row r="14" spans="1:49" s="21" customFormat="1" ht="16.5" customHeight="1" x14ac:dyDescent="0.25">
      <c r="A14" s="105" t="s">
        <v>66</v>
      </c>
      <c r="B14" s="103" t="s">
        <v>30</v>
      </c>
      <c r="C14" s="103" t="s">
        <v>30</v>
      </c>
      <c r="D14" s="104"/>
      <c r="E14" s="103" t="s">
        <v>30</v>
      </c>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row>
    <row r="15" spans="1:49" ht="16.5" customHeight="1" x14ac:dyDescent="0.25">
      <c r="A15" s="106" t="s">
        <v>51</v>
      </c>
      <c r="B15" s="23"/>
      <c r="C15" s="22"/>
      <c r="D15" s="23"/>
      <c r="E15" s="23"/>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row>
    <row r="16" spans="1:49" s="90" customFormat="1" ht="16.5" customHeight="1" x14ac:dyDescent="0.25">
      <c r="A16" s="91" t="s">
        <v>28</v>
      </c>
      <c r="B16" s="92" t="s">
        <v>30</v>
      </c>
      <c r="C16" s="92" t="s">
        <v>30</v>
      </c>
      <c r="D16" s="92" t="s">
        <v>30</v>
      </c>
      <c r="E16" s="92" t="s">
        <v>30</v>
      </c>
    </row>
    <row r="17" spans="1:5" s="90" customFormat="1" ht="16.5" customHeight="1" x14ac:dyDescent="0.25">
      <c r="A17" s="93" t="s">
        <v>53</v>
      </c>
      <c r="B17" s="97"/>
      <c r="C17" s="98"/>
      <c r="D17" s="98"/>
      <c r="E17" s="97"/>
    </row>
    <row r="18" spans="1:5" ht="16.5" customHeight="1" x14ac:dyDescent="0.25">
      <c r="A18" s="18" t="s">
        <v>77</v>
      </c>
      <c r="B18" s="19" t="s">
        <v>78</v>
      </c>
      <c r="C18" s="20"/>
      <c r="D18" s="20"/>
      <c r="E18" s="20"/>
    </row>
    <row r="19" spans="1:5" ht="16.5" customHeight="1" x14ac:dyDescent="0.25">
      <c r="A19" s="18" t="s">
        <v>31</v>
      </c>
      <c r="B19" s="19"/>
      <c r="C19" s="19" t="s">
        <v>30</v>
      </c>
      <c r="D19" s="19" t="s">
        <v>30</v>
      </c>
      <c r="E19" s="20"/>
    </row>
    <row r="20" spans="1:5" ht="16.5" customHeight="1" x14ac:dyDescent="0.25">
      <c r="A20" s="18" t="s">
        <v>42</v>
      </c>
      <c r="B20" s="19"/>
      <c r="C20" s="19"/>
      <c r="D20" s="19"/>
      <c r="E20" s="19" t="s">
        <v>30</v>
      </c>
    </row>
    <row r="21" spans="1:5" ht="16.5" customHeight="1" x14ac:dyDescent="0.25">
      <c r="A21" s="18" t="s">
        <v>38</v>
      </c>
      <c r="B21" s="19"/>
      <c r="C21" s="19"/>
      <c r="D21" s="19" t="s">
        <v>30</v>
      </c>
      <c r="E21" s="20"/>
    </row>
    <row r="22" spans="1:5" ht="16.5" customHeight="1" x14ac:dyDescent="0.25">
      <c r="A22" s="41" t="s">
        <v>26</v>
      </c>
      <c r="B22" s="42" t="s">
        <v>30</v>
      </c>
      <c r="C22" s="43"/>
      <c r="D22" s="42" t="s">
        <v>30</v>
      </c>
      <c r="E22" s="43"/>
    </row>
    <row r="23" spans="1:5" ht="16.5" customHeight="1" x14ac:dyDescent="0.25">
      <c r="A23" s="36" t="s">
        <v>54</v>
      </c>
      <c r="B23" s="22"/>
      <c r="C23" s="23"/>
      <c r="D23" s="22"/>
      <c r="E23" s="22"/>
    </row>
    <row r="24" spans="1:5" ht="16.5" customHeight="1" x14ac:dyDescent="0.25">
      <c r="A24" s="24" t="s">
        <v>45</v>
      </c>
      <c r="B24" s="25" t="s">
        <v>30</v>
      </c>
      <c r="C24" s="26"/>
      <c r="D24" s="26"/>
      <c r="E24" s="25" t="s">
        <v>30</v>
      </c>
    </row>
    <row r="25" spans="1:5" ht="16.5" customHeight="1" x14ac:dyDescent="0.25">
      <c r="A25" s="24" t="s">
        <v>40</v>
      </c>
      <c r="B25" s="26"/>
      <c r="C25" s="26"/>
      <c r="D25" s="25" t="s">
        <v>30</v>
      </c>
      <c r="E25" s="26"/>
    </row>
    <row r="26" spans="1:5" ht="16.5" customHeight="1" x14ac:dyDescent="0.25">
      <c r="A26" s="44" t="s">
        <v>37</v>
      </c>
      <c r="B26" s="45"/>
      <c r="C26" s="46" t="s">
        <v>30</v>
      </c>
      <c r="D26" s="46" t="s">
        <v>30</v>
      </c>
      <c r="E26" s="45"/>
    </row>
    <row r="27" spans="1:5" ht="16.5" customHeight="1" x14ac:dyDescent="0.25">
      <c r="A27" s="35" t="s">
        <v>52</v>
      </c>
      <c r="B27" s="23"/>
      <c r="C27" s="23"/>
      <c r="D27" s="23"/>
      <c r="E27" s="22"/>
    </row>
    <row r="28" spans="1:5" ht="16.5" customHeight="1" x14ac:dyDescent="0.25">
      <c r="A28" s="27" t="s">
        <v>73</v>
      </c>
      <c r="B28" s="28" t="s">
        <v>71</v>
      </c>
      <c r="C28" s="110" t="s">
        <v>47</v>
      </c>
      <c r="D28" s="29"/>
      <c r="E28" s="29"/>
    </row>
    <row r="29" spans="1:5" ht="16.5" customHeight="1" x14ac:dyDescent="0.25">
      <c r="A29" s="27" t="s">
        <v>74</v>
      </c>
      <c r="B29" s="28"/>
      <c r="C29" s="29"/>
      <c r="D29" s="29"/>
      <c r="E29" s="28" t="s">
        <v>72</v>
      </c>
    </row>
    <row r="30" spans="1:5" ht="16.5" customHeight="1" x14ac:dyDescent="0.25">
      <c r="A30" s="47" t="s">
        <v>39</v>
      </c>
      <c r="B30" s="48"/>
      <c r="C30" s="49"/>
      <c r="D30" s="48" t="s">
        <v>30</v>
      </c>
      <c r="E30" s="49"/>
    </row>
    <row r="31" spans="1:5" ht="16.5" customHeight="1" x14ac:dyDescent="0.25">
      <c r="A31" s="85" t="s">
        <v>105</v>
      </c>
      <c r="B31" s="86" t="s">
        <v>30</v>
      </c>
      <c r="C31" s="86" t="s">
        <v>30</v>
      </c>
      <c r="D31" s="86" t="s">
        <v>30</v>
      </c>
      <c r="E31" s="86" t="s">
        <v>30</v>
      </c>
    </row>
    <row r="32" spans="1:5" ht="16.5" customHeight="1" x14ac:dyDescent="0.25">
      <c r="A32" s="37" t="s">
        <v>55</v>
      </c>
      <c r="B32" s="22"/>
      <c r="C32" s="22"/>
      <c r="D32" s="22"/>
      <c r="E32" s="22"/>
    </row>
    <row r="33" spans="1:5" ht="16.5" customHeight="1" x14ac:dyDescent="0.25">
      <c r="A33" s="30" t="s">
        <v>27</v>
      </c>
      <c r="B33" s="31" t="s">
        <v>30</v>
      </c>
      <c r="C33" s="32"/>
      <c r="D33" s="32"/>
      <c r="E33" s="31" t="s">
        <v>30</v>
      </c>
    </row>
    <row r="34" spans="1:5" ht="16.5" customHeight="1" x14ac:dyDescent="0.25">
      <c r="A34" s="30" t="s">
        <v>35</v>
      </c>
      <c r="B34" s="32"/>
      <c r="C34" s="31" t="s">
        <v>30</v>
      </c>
      <c r="D34" s="32"/>
      <c r="E34" s="32"/>
    </row>
    <row r="35" spans="1:5" ht="16.5" customHeight="1" x14ac:dyDescent="0.25">
      <c r="A35" s="50" t="s">
        <v>32</v>
      </c>
      <c r="B35" s="51"/>
      <c r="C35" s="51" t="s">
        <v>30</v>
      </c>
      <c r="D35" s="52"/>
      <c r="E35" s="52"/>
    </row>
    <row r="36" spans="1:5" ht="16.5" customHeight="1" x14ac:dyDescent="0.25">
      <c r="A36" s="2" t="s">
        <v>106</v>
      </c>
      <c r="B36" s="22"/>
      <c r="C36" s="22"/>
      <c r="D36" s="23"/>
      <c r="E36" s="23"/>
    </row>
    <row r="37" spans="1:5" ht="16.5" customHeight="1" x14ac:dyDescent="0.25">
      <c r="A37" s="94" t="s">
        <v>67</v>
      </c>
      <c r="B37" s="95" t="s">
        <v>30</v>
      </c>
      <c r="C37" s="96"/>
      <c r="D37" s="96"/>
      <c r="E37" s="95" t="s">
        <v>30</v>
      </c>
    </row>
    <row r="38" spans="1:5" ht="16.5" customHeight="1" x14ac:dyDescent="0.25">
      <c r="A38" s="94" t="s">
        <v>41</v>
      </c>
      <c r="B38" s="95" t="s">
        <v>30</v>
      </c>
      <c r="C38" s="96"/>
      <c r="D38" s="95" t="s">
        <v>30</v>
      </c>
      <c r="E38" s="95" t="s">
        <v>30</v>
      </c>
    </row>
    <row r="39" spans="1:5" ht="16.5" customHeight="1" x14ac:dyDescent="0.25">
      <c r="A39" s="94" t="s">
        <v>65</v>
      </c>
      <c r="B39" s="96"/>
      <c r="C39" s="96"/>
      <c r="D39" s="96"/>
      <c r="E39" s="95" t="s">
        <v>30</v>
      </c>
    </row>
    <row r="40" spans="1:5" ht="16.5" customHeight="1" x14ac:dyDescent="0.25">
      <c r="A40" s="87" t="s">
        <v>76</v>
      </c>
      <c r="B40" s="88"/>
      <c r="C40" s="88"/>
      <c r="D40" s="89" t="s">
        <v>75</v>
      </c>
      <c r="E40" s="88"/>
    </row>
    <row r="42" spans="1:5" ht="16.5" customHeight="1" x14ac:dyDescent="0.25">
      <c r="A42" s="122" t="s">
        <v>43</v>
      </c>
      <c r="B42" s="122"/>
      <c r="C42" s="122"/>
      <c r="D42" s="122"/>
      <c r="E42" s="122"/>
    </row>
    <row r="43" spans="1:5" ht="16.5" customHeight="1" x14ac:dyDescent="0.25">
      <c r="A43" s="122" t="s">
        <v>70</v>
      </c>
      <c r="B43" s="122"/>
      <c r="C43" s="122"/>
      <c r="D43" s="122"/>
      <c r="E43" s="122"/>
    </row>
    <row r="44" spans="1:5" ht="16.5" customHeight="1" x14ac:dyDescent="0.25">
      <c r="A44" s="122" t="s">
        <v>44</v>
      </c>
      <c r="B44" s="122"/>
      <c r="C44" s="122"/>
      <c r="D44" s="122"/>
      <c r="E44" s="122"/>
    </row>
    <row r="45" spans="1:5" ht="16.5" customHeight="1" x14ac:dyDescent="0.25">
      <c r="A45" s="122" t="s">
        <v>46</v>
      </c>
      <c r="B45" s="122"/>
      <c r="C45" s="122"/>
      <c r="D45" s="122"/>
      <c r="E45" s="122"/>
    </row>
    <row r="46" spans="1:5" ht="16.5" customHeight="1" x14ac:dyDescent="0.25">
      <c r="A46" s="122" t="s">
        <v>48</v>
      </c>
      <c r="B46" s="122"/>
      <c r="C46" s="122"/>
      <c r="D46" s="122"/>
      <c r="E46" s="122"/>
    </row>
  </sheetData>
  <mergeCells count="6">
    <mergeCell ref="A46:E46"/>
    <mergeCell ref="A1:E1"/>
    <mergeCell ref="A42:E42"/>
    <mergeCell ref="A43:E43"/>
    <mergeCell ref="A44:E44"/>
    <mergeCell ref="A45:E45"/>
  </mergeCells>
  <hyperlinks>
    <hyperlink ref="B3" r:id="rId1"/>
    <hyperlink ref="C3" r:id="rId2"/>
    <hyperlink ref="D3" r:id="rId3"/>
    <hyperlink ref="E3" r:id="rId4"/>
  </hyperlinks>
  <pageMargins left="0.7" right="0.7" top="0.75" bottom="0.75" header="0.3" footer="0.3"/>
  <pageSetup orientation="portrait" r:id="rId5"/>
  <ignoredErrors>
    <ignoredError sqref="C28" numberStoredAsText="1"/>
  </ignoredErrors>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8"/>
  <sheetViews>
    <sheetView workbookViewId="0">
      <selection sqref="A1:D1"/>
    </sheetView>
  </sheetViews>
  <sheetFormatPr defaultRowHeight="16.5" customHeight="1" x14ac:dyDescent="0.25"/>
  <cols>
    <col min="1" max="1" width="36.42578125" style="1" customWidth="1"/>
    <col min="2" max="2" width="8.140625" style="1" customWidth="1"/>
    <col min="3" max="4" width="13.7109375" style="1" customWidth="1"/>
    <col min="5" max="16384" width="9.140625" style="1"/>
  </cols>
  <sheetData>
    <row r="1" spans="1:7" ht="16.5" customHeight="1" x14ac:dyDescent="0.25">
      <c r="A1" s="123" t="s">
        <v>108</v>
      </c>
      <c r="B1" s="123"/>
      <c r="C1" s="123"/>
      <c r="D1" s="123"/>
    </row>
    <row r="2" spans="1:7" ht="16.5" customHeight="1" x14ac:dyDescent="0.25">
      <c r="A2" s="120" t="s">
        <v>8</v>
      </c>
      <c r="B2" s="120"/>
      <c r="C2" s="120"/>
      <c r="D2" s="120"/>
      <c r="E2" s="108"/>
      <c r="F2" s="108"/>
      <c r="G2" s="108"/>
    </row>
    <row r="3" spans="1:7" ht="16.5" customHeight="1" x14ac:dyDescent="0.25">
      <c r="A3" s="55"/>
      <c r="B3" s="55"/>
      <c r="C3" s="55"/>
      <c r="D3" s="55"/>
      <c r="E3" s="108"/>
      <c r="F3" s="108"/>
      <c r="G3" s="108"/>
    </row>
    <row r="4" spans="1:7" s="12" customFormat="1" ht="33" customHeight="1" x14ac:dyDescent="0.25">
      <c r="A4" s="12" t="s">
        <v>25</v>
      </c>
      <c r="B4" s="13" t="s">
        <v>113</v>
      </c>
      <c r="C4" s="13" t="s">
        <v>115</v>
      </c>
      <c r="D4" s="13" t="s">
        <v>114</v>
      </c>
    </row>
    <row r="5" spans="1:7" ht="16.5" customHeight="1" x14ac:dyDescent="0.25">
      <c r="A5" s="2" t="s">
        <v>111</v>
      </c>
      <c r="B5" s="53" t="s">
        <v>62</v>
      </c>
      <c r="C5" s="54">
        <v>1215</v>
      </c>
      <c r="D5" s="7">
        <v>454</v>
      </c>
    </row>
    <row r="6" spans="1:7" ht="16.5" customHeight="1" x14ac:dyDescent="0.25">
      <c r="A6" s="2" t="s">
        <v>110</v>
      </c>
      <c r="B6" s="53" t="s">
        <v>62</v>
      </c>
      <c r="C6" s="54">
        <v>147</v>
      </c>
      <c r="D6" s="109">
        <f>+D5/C5*C6</f>
        <v>54.928395061728395</v>
      </c>
    </row>
    <row r="7" spans="1:7" ht="16.5" customHeight="1" x14ac:dyDescent="0.25">
      <c r="A7" s="2" t="s">
        <v>61</v>
      </c>
      <c r="B7" s="53" t="s">
        <v>63</v>
      </c>
      <c r="C7" s="54">
        <v>237</v>
      </c>
      <c r="D7" s="5">
        <f>+D5/C5*C7</f>
        <v>88.558024691358028</v>
      </c>
    </row>
    <row r="8" spans="1:7" ht="16.5" customHeight="1" x14ac:dyDescent="0.25">
      <c r="A8" s="2" t="s">
        <v>112</v>
      </c>
      <c r="B8" s="53"/>
      <c r="C8" s="54">
        <v>2</v>
      </c>
      <c r="D8" s="5">
        <f>+D5/C5*C8</f>
        <v>0.74732510288065845</v>
      </c>
    </row>
    <row r="9" spans="1:7" ht="16.5" customHeight="1" x14ac:dyDescent="0.25">
      <c r="A9" s="2" t="s">
        <v>109</v>
      </c>
      <c r="B9" s="53" t="s">
        <v>56</v>
      </c>
      <c r="C9" s="54">
        <v>10000</v>
      </c>
      <c r="D9" s="5">
        <f>+D5/C5*C9</f>
        <v>3736.6255144032921</v>
      </c>
    </row>
    <row r="10" spans="1:7" ht="16.5" customHeight="1" x14ac:dyDescent="0.25">
      <c r="A10" s="2" t="s">
        <v>20</v>
      </c>
      <c r="B10" s="53" t="s">
        <v>57</v>
      </c>
      <c r="C10" s="54">
        <v>400</v>
      </c>
      <c r="D10" s="5">
        <f>+D5/C5*C10</f>
        <v>149.46502057613168</v>
      </c>
    </row>
    <row r="11" spans="1:7" ht="16.5" customHeight="1" x14ac:dyDescent="0.25">
      <c r="A11" s="2" t="s">
        <v>58</v>
      </c>
      <c r="B11" s="53" t="s">
        <v>56</v>
      </c>
      <c r="C11" s="54">
        <v>50</v>
      </c>
      <c r="D11" s="5">
        <f>+D5/C5*C11</f>
        <v>18.68312757201646</v>
      </c>
    </row>
    <row r="12" spans="1:7" ht="16.5" customHeight="1" x14ac:dyDescent="0.25">
      <c r="A12" s="2" t="s">
        <v>19</v>
      </c>
      <c r="B12" s="53" t="s">
        <v>56</v>
      </c>
      <c r="C12" s="54">
        <v>2000</v>
      </c>
      <c r="D12" s="5">
        <f>+D5/C5*C12</f>
        <v>747.32510288065851</v>
      </c>
    </row>
    <row r="13" spans="1:7" ht="16.5" customHeight="1" x14ac:dyDescent="0.25">
      <c r="A13" s="2" t="s">
        <v>60</v>
      </c>
      <c r="B13" s="53" t="s">
        <v>59</v>
      </c>
      <c r="C13" s="54">
        <v>1</v>
      </c>
      <c r="D13" s="5">
        <f>+D5/C5*C13</f>
        <v>0.37366255144032923</v>
      </c>
    </row>
    <row r="14" spans="1:7" ht="16.5" customHeight="1" x14ac:dyDescent="0.25">
      <c r="A14" s="2" t="s">
        <v>64</v>
      </c>
      <c r="B14" s="53" t="s">
        <v>62</v>
      </c>
      <c r="C14" s="54">
        <v>114</v>
      </c>
      <c r="D14" s="5">
        <f>+D5/C5*C14</f>
        <v>42.59753086419753</v>
      </c>
    </row>
    <row r="15" spans="1:7" ht="16.5" customHeight="1" x14ac:dyDescent="0.25">
      <c r="A15" s="2" t="s">
        <v>118</v>
      </c>
      <c r="B15" s="53" t="s">
        <v>59</v>
      </c>
      <c r="C15" s="54">
        <v>2</v>
      </c>
      <c r="D15" s="5">
        <f>+D5/C5*C15</f>
        <v>0.74732510288065845</v>
      </c>
    </row>
    <row r="17" spans="1:4" ht="16.5" customHeight="1" x14ac:dyDescent="0.25">
      <c r="A17" s="122" t="s">
        <v>117</v>
      </c>
      <c r="B17" s="122"/>
      <c r="C17" s="122"/>
      <c r="D17" s="122"/>
    </row>
    <row r="18" spans="1:4" ht="33" customHeight="1" x14ac:dyDescent="0.25">
      <c r="A18" s="124" t="s">
        <v>116</v>
      </c>
      <c r="B18" s="124"/>
      <c r="C18" s="124"/>
      <c r="D18" s="124"/>
    </row>
  </sheetData>
  <mergeCells count="4">
    <mergeCell ref="A1:D1"/>
    <mergeCell ref="A2:D2"/>
    <mergeCell ref="A17:D17"/>
    <mergeCell ref="A18:D18"/>
  </mergeCells>
  <hyperlinks>
    <hyperlink ref="A1:D1" r:id="rId1" location="The_Recipe" display="CATINFO.ORG RECIPE"/>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Meat Vendor Price Comparison</vt:lpstr>
      <vt:lpstr>Better in the Raw</vt:lpstr>
      <vt:lpstr>Alnutrin</vt:lpstr>
      <vt:lpstr>Mix In Analysis</vt:lpstr>
      <vt:lpstr>Catinfo.org Recipe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2014-12-28T18:13:22Z</cp:lastPrinted>
  <dcterms:created xsi:type="dcterms:W3CDTF">2014-12-26T23:21:39Z</dcterms:created>
  <dcterms:modified xsi:type="dcterms:W3CDTF">2015-03-22T18:19:01Z</dcterms:modified>
</cp:coreProperties>
</file>